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660" windowHeight="6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<sst xmlns="http://schemas.openxmlformats.org/spreadsheetml/2006/main" count="112" uniqueCount="100">
  <si>
    <t>Lp.</t>
  </si>
  <si>
    <t>Wyszczególnienie</t>
  </si>
  <si>
    <t>I.</t>
  </si>
  <si>
    <t>PRZYCHODY OGÓŁEM:</t>
  </si>
  <si>
    <t xml:space="preserve">1. </t>
  </si>
  <si>
    <t>Dotacje na bieżącą działalność</t>
  </si>
  <si>
    <t>2.</t>
  </si>
  <si>
    <t xml:space="preserve">Przychody ze sprzedaży usług </t>
  </si>
  <si>
    <t>w tym: najem</t>
  </si>
  <si>
    <t xml:space="preserve">3. </t>
  </si>
  <si>
    <t>Środki otrzymane od osób fizycznych i prawnych</t>
  </si>
  <si>
    <t>4.</t>
  </si>
  <si>
    <t>Sprzedaż składników majątku ruchomego (z wyjątkiem zabytków)</t>
  </si>
  <si>
    <t>5.</t>
  </si>
  <si>
    <t>Pozostałe przychody operacyjne i finansowe</t>
  </si>
  <si>
    <t>II.</t>
  </si>
  <si>
    <t>DOTACJE BUDŻETOWE NA FINANSOWANIE ROZWOJU INSTYTUCJI</t>
  </si>
  <si>
    <t>III.</t>
  </si>
  <si>
    <t>KOSZTY OGÓŁEM</t>
  </si>
  <si>
    <t>1.</t>
  </si>
  <si>
    <t>Wynagrodzenia:</t>
  </si>
  <si>
    <t>w tym: ze stosunku pracy</t>
  </si>
  <si>
    <t>Ubezpieczenia społeczne i inne świadczenia</t>
  </si>
  <si>
    <t>w tym: składki z tytułu ubezpieczeń społecznych</t>
  </si>
  <si>
    <t>3.</t>
  </si>
  <si>
    <t>Materiały, energia i usługi</t>
  </si>
  <si>
    <t>Podatki i opłaty</t>
  </si>
  <si>
    <t>Pozostałe koszty rodzajowe</t>
  </si>
  <si>
    <t>6.</t>
  </si>
  <si>
    <t>Amortyzacja</t>
  </si>
  <si>
    <t>w tym: amortyzacja stopniowa</t>
  </si>
  <si>
    <t>7.</t>
  </si>
  <si>
    <t>Pozostałe koszty operacyjne i finansowe</t>
  </si>
  <si>
    <t>WYDATKI ZWIĄZANE Z FINANSOWANIEM INWESTYCJI</t>
  </si>
  <si>
    <t>Wskaźnik 4:3</t>
  </si>
  <si>
    <t>w tym: remonty, naprawy</t>
  </si>
  <si>
    <t>w tym dotacja z budżetu miasta na dział.bieżącą</t>
  </si>
  <si>
    <t>IV</t>
  </si>
  <si>
    <t>Zakup eksponatów muzealnych i dzieł sztuki</t>
  </si>
  <si>
    <t>V</t>
  </si>
  <si>
    <t xml:space="preserve">Stan należności </t>
  </si>
  <si>
    <t xml:space="preserve">Plan  na 2012 rok </t>
  </si>
  <si>
    <t>Stan początkowy środków pieniężnych w kasie i na rachunku bankowym</t>
  </si>
  <si>
    <t>w tym wymagalne:</t>
  </si>
  <si>
    <t xml:space="preserve">            składki na Fundusz Pracy</t>
  </si>
  <si>
    <t xml:space="preserve">            świadczenie urlopowe</t>
  </si>
  <si>
    <t xml:space="preserve">           energia elektryczna i cieplna</t>
  </si>
  <si>
    <t xml:space="preserve">            amortyzacja 100%</t>
  </si>
  <si>
    <t xml:space="preserve">           z tytułu umów zlecenia i o dzieło</t>
  </si>
  <si>
    <t xml:space="preserve">STAN NALEŻNOŚCI, ZOBOWIĄZAŃ I ŚRODKÓW  PIENIĘŻNYCH </t>
  </si>
  <si>
    <t>Stan końcowy środków pieniężnych w kasie i na rachunku bankowym</t>
  </si>
  <si>
    <t>Stan zobowiązań</t>
  </si>
  <si>
    <t>I</t>
  </si>
  <si>
    <t>bilety wstępu do muzeum</t>
  </si>
  <si>
    <t>opłaty za lekcje edukacyjne</t>
  </si>
  <si>
    <t>opłata za przewodnika</t>
  </si>
  <si>
    <t>sprzedaż wydawnictw własnych</t>
  </si>
  <si>
    <t>Przychody ze sprzedaży usług:</t>
  </si>
  <si>
    <t>wynajem pomieszczeń USC</t>
  </si>
  <si>
    <t>wynajem pozostały</t>
  </si>
  <si>
    <t>sponsoring- reklama</t>
  </si>
  <si>
    <t>ksero iusł.druku</t>
  </si>
  <si>
    <t>razem:</t>
  </si>
  <si>
    <t>II</t>
  </si>
  <si>
    <t>kapitalizacja odsetek na rachunku bankowym</t>
  </si>
  <si>
    <t>otrzymane darowizny składników majatku obrotowego</t>
  </si>
  <si>
    <t>otrzmane w formie daru książki do biblioteki MR</t>
  </si>
  <si>
    <t>wynagrodzenie za terminową wpłatę podatku do US</t>
  </si>
  <si>
    <t>przychody z tytułu zaokrągleń</t>
  </si>
  <si>
    <t>otrzymane w formie daru materiały pomocnicze do wystaw</t>
  </si>
  <si>
    <t>III</t>
  </si>
  <si>
    <t>koszty z tytułu zaokrągleń</t>
  </si>
  <si>
    <t>podatek VAT należny od nieodpłatnego przekazania wydawnictw</t>
  </si>
  <si>
    <t>Muzeum otrzymało w darze muzealia na kwotę</t>
  </si>
  <si>
    <t>VAT naliczony do zwrotu</t>
  </si>
  <si>
    <t>Miasto Bełchatów -wynajem USC</t>
  </si>
  <si>
    <t>kaucja butle DAR NATURY</t>
  </si>
  <si>
    <t>Stan należności niewymagalnych :</t>
  </si>
  <si>
    <t>VII</t>
  </si>
  <si>
    <t>Stan zobowiązań niewymagalnych</t>
  </si>
  <si>
    <t>WOD-KAN Bełchatów -pobór  wody i odpr. Ścieków</t>
  </si>
  <si>
    <t>PGE Dystrybucja -opłata za przesył energii elektrycznej</t>
  </si>
  <si>
    <t>Sporządził:</t>
  </si>
  <si>
    <t>Zatwierdził:</t>
  </si>
  <si>
    <t>Informacja o przebiegu wykonania planu finansowego Muzeum Regionalnego w Bełchatowie  za 2012 r.</t>
  </si>
  <si>
    <t>Wykonanie wg stanu  na dzień 31.12.2012r.</t>
  </si>
  <si>
    <t>Kiosek internetowy do oglądania wystaw</t>
  </si>
  <si>
    <t>Część opisowa do informacji o przebiegu wykonania plany finansowego Muzeum Regionalnego w Bełchatowie w  2012r.</t>
  </si>
  <si>
    <t>organizacja wystaw</t>
  </si>
  <si>
    <t>warsztaty</t>
  </si>
  <si>
    <t xml:space="preserve">refaktury </t>
  </si>
  <si>
    <t>refundacja czści wynagrodzeń PUP</t>
  </si>
  <si>
    <t>Bawełnianka S.A.</t>
  </si>
  <si>
    <t>Bełchatów, dnia 25.01.2012r</t>
  </si>
  <si>
    <t>Netia S.A.Warszawa</t>
  </si>
  <si>
    <t>PTK - Centertel Sp. z o.o.</t>
  </si>
  <si>
    <t>BCM NZOZ Sp. z o.o.</t>
  </si>
  <si>
    <t>Poczta Polska</t>
  </si>
  <si>
    <t>ENEA S.A.</t>
  </si>
  <si>
    <t>Korekta podatku VAT za 2012r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</si>
</sst>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right"/>
    </xf>
    <xf numFmtId="4" fontId="44" fillId="0" borderId="0" xfId="0" applyNumberFormat="1" applyFont="1" applyAlignment="1">
      <alignment/>
    </xf>
    <xf numFmtId="0" fontId="44" fillId="0" borderId="12" xfId="0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wrapText="1"/>
    </xf>
    <xf numFmtId="2" fontId="44" fillId="0" borderId="10" xfId="0" applyNumberFormat="1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46" fillId="0" borderId="14" xfId="0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>
      <alignment horizontal="right"/>
    </xf>
    <xf numFmtId="3" fontId="46" fillId="33" borderId="0" xfId="0" applyNumberFormat="1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3" fontId="43" fillId="0" borderId="0" xfId="0" applyNumberFormat="1" applyFont="1" applyBorder="1" applyAlignment="1">
      <alignment/>
    </xf>
    <xf numFmtId="0" fontId="45" fillId="0" borderId="10" xfId="0" applyFont="1" applyFill="1" applyBorder="1" applyAlignment="1">
      <alignment wrapText="1"/>
    </xf>
    <xf numFmtId="4" fontId="46" fillId="0" borderId="15" xfId="0" applyNumberFormat="1" applyFont="1" applyBorder="1" applyAlignment="1">
      <alignment/>
    </xf>
    <xf numFmtId="0" fontId="48" fillId="0" borderId="10" xfId="0" applyFont="1" applyBorder="1" applyAlignment="1">
      <alignment/>
    </xf>
    <xf numFmtId="4" fontId="48" fillId="0" borderId="15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 wrapText="1"/>
    </xf>
    <xf numFmtId="4" fontId="43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4" fontId="45" fillId="33" borderId="15" xfId="0" applyNumberFormat="1" applyFont="1" applyFill="1" applyBorder="1" applyAlignment="1">
      <alignment/>
    </xf>
    <xf numFmtId="4" fontId="45" fillId="33" borderId="11" xfId="0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2" fontId="43" fillId="33" borderId="13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2" fontId="43" fillId="33" borderId="10" xfId="0" applyNumberFormat="1" applyFont="1" applyFill="1" applyBorder="1" applyAlignment="1">
      <alignment/>
    </xf>
    <xf numFmtId="2" fontId="44" fillId="33" borderId="1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NumberFormat="1" applyFont="1" applyFill="1" applyAlignment="1">
      <alignment/>
    </xf>
    <xf numFmtId="4" fontId="47" fillId="33" borderId="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3" fillId="33" borderId="13" xfId="0" applyFont="1" applyFill="1" applyBorder="1" applyAlignment="1">
      <alignment wrapText="1"/>
    </xf>
    <xf numFmtId="4" fontId="43" fillId="33" borderId="11" xfId="0" applyNumberFormat="1" applyFont="1" applyFill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wrapText="1"/>
    </xf>
    <xf numFmtId="0" fontId="43" fillId="33" borderId="17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PageLayoutView="0" workbookViewId="0" topLeftCell="A93">
      <selection activeCell="A77" sqref="A77:IV77"/>
    </sheetView>
  </sheetViews>
  <sheetFormatPr defaultColWidth="8.796875" defaultRowHeight="14.25"/>
  <cols>
    <col min="1" max="1" width="3.8984375" style="2" customWidth="1"/>
    <col min="2" max="2" width="42" style="2" customWidth="1"/>
    <col min="3" max="3" width="11.8984375" style="2" customWidth="1"/>
    <col min="4" max="4" width="12.5" style="2" customWidth="1"/>
    <col min="5" max="5" width="9.8984375" style="2" customWidth="1"/>
    <col min="6" max="6" width="4.09765625" style="2" customWidth="1"/>
    <col min="7" max="7" width="4.5" style="2" hidden="1" customWidth="1"/>
    <col min="8" max="8" width="5.3984375" style="2" hidden="1" customWidth="1"/>
    <col min="9" max="9" width="9" style="2" hidden="1" customWidth="1"/>
    <col min="10" max="10" width="9.8984375" style="2" bestFit="1" customWidth="1"/>
    <col min="11" max="11" width="7.09765625" style="2" customWidth="1"/>
    <col min="12" max="12" width="10.19921875" style="2" customWidth="1"/>
    <col min="13" max="13" width="18.69921875" style="2" customWidth="1"/>
    <col min="14" max="14" width="4.69921875" style="2" customWidth="1"/>
    <col min="15" max="15" width="4.19921875" style="2" customWidth="1"/>
    <col min="16" max="16" width="4.59765625" style="2" customWidth="1"/>
    <col min="17" max="17" width="4" style="2" customWidth="1"/>
    <col min="18" max="18" width="4.19921875" style="2" customWidth="1"/>
    <col min="19" max="19" width="5.19921875" style="2" customWidth="1"/>
    <col min="20" max="20" width="4.3984375" style="2" customWidth="1"/>
    <col min="21" max="21" width="5.19921875" style="2" customWidth="1"/>
    <col min="22" max="22" width="6.19921875" style="2" customWidth="1"/>
    <col min="23" max="16384" width="9" style="2" customWidth="1"/>
  </cols>
  <sheetData>
    <row r="1" spans="1:6" ht="24.75" customHeight="1">
      <c r="A1" s="91" t="s">
        <v>84</v>
      </c>
      <c r="B1" s="91"/>
      <c r="C1" s="91"/>
      <c r="D1" s="91"/>
      <c r="E1" s="91"/>
      <c r="F1" s="1"/>
    </row>
    <row r="2" spans="1:5" ht="30.75" customHeight="1">
      <c r="A2" s="4" t="s">
        <v>0</v>
      </c>
      <c r="B2" s="4" t="s">
        <v>1</v>
      </c>
      <c r="C2" s="5" t="s">
        <v>41</v>
      </c>
      <c r="D2" s="6" t="s">
        <v>85</v>
      </c>
      <c r="E2" s="7" t="s">
        <v>34</v>
      </c>
    </row>
    <row r="3" spans="1:5" ht="12" customHeight="1">
      <c r="A3" s="68">
        <v>1</v>
      </c>
      <c r="B3" s="68">
        <v>2</v>
      </c>
      <c r="C3" s="68">
        <v>3</v>
      </c>
      <c r="D3" s="68">
        <v>4</v>
      </c>
      <c r="E3" s="68">
        <v>5</v>
      </c>
    </row>
    <row r="4" spans="1:5" ht="21.75" customHeight="1">
      <c r="A4" s="7"/>
      <c r="B4" s="6" t="s">
        <v>42</v>
      </c>
      <c r="C4" s="9">
        <v>15635.89</v>
      </c>
      <c r="D4" s="27"/>
      <c r="E4" s="67"/>
    </row>
    <row r="5" spans="1:5" s="73" customFormat="1" ht="21" customHeight="1">
      <c r="A5" s="74" t="s">
        <v>2</v>
      </c>
      <c r="B5" s="70" t="s">
        <v>3</v>
      </c>
      <c r="C5" s="71">
        <v>879550</v>
      </c>
      <c r="D5" s="71">
        <f>D6+D8+D10+D11+D12</f>
        <v>880237.3099999999</v>
      </c>
      <c r="E5" s="72">
        <f>D5/C5*100</f>
        <v>100.0781433687681</v>
      </c>
    </row>
    <row r="6" spans="1:13" ht="16.5">
      <c r="A6" s="20" t="s">
        <v>4</v>
      </c>
      <c r="B6" s="10" t="s">
        <v>5</v>
      </c>
      <c r="C6" s="11">
        <v>805000</v>
      </c>
      <c r="D6" s="11">
        <f>D7</f>
        <v>805000</v>
      </c>
      <c r="E6" s="12">
        <f aca="true" t="shared" si="0" ref="E6:E33">D6/C6*100</f>
        <v>100</v>
      </c>
      <c r="M6" s="14"/>
    </row>
    <row r="7" spans="1:13" ht="16.5">
      <c r="A7" s="15"/>
      <c r="B7" s="16" t="s">
        <v>36</v>
      </c>
      <c r="C7" s="17">
        <v>805000</v>
      </c>
      <c r="D7" s="17">
        <v>805000</v>
      </c>
      <c r="E7" s="18">
        <f t="shared" si="0"/>
        <v>100</v>
      </c>
      <c r="L7" s="14"/>
      <c r="M7" s="14"/>
    </row>
    <row r="8" spans="1:13" ht="16.5">
      <c r="A8" s="13" t="s">
        <v>6</v>
      </c>
      <c r="B8" s="10" t="s">
        <v>7</v>
      </c>
      <c r="C8" s="11">
        <v>65100</v>
      </c>
      <c r="D8" s="11">
        <v>65639.37</v>
      </c>
      <c r="E8" s="12">
        <f t="shared" si="0"/>
        <v>100.82852534562213</v>
      </c>
      <c r="M8" s="14"/>
    </row>
    <row r="9" spans="1:13" ht="16.5">
      <c r="A9" s="15"/>
      <c r="B9" s="16" t="s">
        <v>8</v>
      </c>
      <c r="C9" s="17">
        <v>29600</v>
      </c>
      <c r="D9" s="17">
        <v>30603.23</v>
      </c>
      <c r="E9" s="18">
        <f t="shared" si="0"/>
        <v>103.38929054054053</v>
      </c>
      <c r="I9" s="19"/>
      <c r="M9" s="14"/>
    </row>
    <row r="10" spans="1:13" ht="18" customHeight="1">
      <c r="A10" s="20" t="s">
        <v>9</v>
      </c>
      <c r="B10" s="21" t="s">
        <v>10</v>
      </c>
      <c r="C10" s="11">
        <v>2000</v>
      </c>
      <c r="D10" s="12">
        <v>1500</v>
      </c>
      <c r="E10" s="12">
        <f t="shared" si="0"/>
        <v>75</v>
      </c>
      <c r="M10" s="14"/>
    </row>
    <row r="11" spans="1:13" ht="33.75" customHeight="1">
      <c r="A11" s="20" t="s">
        <v>11</v>
      </c>
      <c r="B11" s="21" t="s">
        <v>12</v>
      </c>
      <c r="C11" s="11">
        <v>0</v>
      </c>
      <c r="D11" s="12">
        <v>0</v>
      </c>
      <c r="E11" s="22"/>
      <c r="M11" s="14"/>
    </row>
    <row r="12" spans="1:13" ht="19.5" customHeight="1">
      <c r="A12" s="13" t="s">
        <v>13</v>
      </c>
      <c r="B12" s="23" t="s">
        <v>14</v>
      </c>
      <c r="C12" s="11">
        <v>7450</v>
      </c>
      <c r="D12" s="11">
        <v>8097.94</v>
      </c>
      <c r="E12" s="12">
        <f t="shared" si="0"/>
        <v>108.69718120805369</v>
      </c>
      <c r="M12" s="14"/>
    </row>
    <row r="13" spans="1:23" s="73" customFormat="1" ht="32.25" customHeight="1">
      <c r="A13" s="69" t="s">
        <v>15</v>
      </c>
      <c r="B13" s="75" t="s">
        <v>16</v>
      </c>
      <c r="C13" s="71">
        <v>0</v>
      </c>
      <c r="D13" s="76">
        <v>0</v>
      </c>
      <c r="E13" s="77"/>
      <c r="F13" s="26"/>
      <c r="G13" s="26"/>
      <c r="H13" s="26"/>
      <c r="I13" s="26"/>
      <c r="J13" s="78"/>
      <c r="K13" s="26"/>
      <c r="L13" s="26"/>
      <c r="M13" s="79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73" customFormat="1" ht="21.75" customHeight="1">
      <c r="A14" s="69" t="s">
        <v>17</v>
      </c>
      <c r="B14" s="75" t="s">
        <v>18</v>
      </c>
      <c r="C14" s="71">
        <v>868650</v>
      </c>
      <c r="D14" s="71">
        <f>D15+D18+D22+D25+D26+D27+D30</f>
        <v>850608.7300000001</v>
      </c>
      <c r="E14" s="76">
        <f t="shared" si="0"/>
        <v>97.92306797904796</v>
      </c>
      <c r="F14" s="35"/>
      <c r="G14" s="35"/>
      <c r="H14" s="35"/>
      <c r="I14" s="35"/>
      <c r="J14" s="81"/>
      <c r="K14" s="35"/>
      <c r="L14" s="35"/>
      <c r="M14" s="82"/>
      <c r="N14" s="35"/>
      <c r="O14" s="35"/>
      <c r="P14" s="35"/>
      <c r="Q14" s="26"/>
      <c r="R14" s="26"/>
      <c r="S14" s="26"/>
      <c r="T14" s="26"/>
      <c r="U14" s="26"/>
      <c r="V14" s="26"/>
      <c r="W14" s="26"/>
    </row>
    <row r="15" spans="1:23" ht="22.5" customHeight="1">
      <c r="A15" s="20" t="s">
        <v>19</v>
      </c>
      <c r="B15" s="21" t="s">
        <v>20</v>
      </c>
      <c r="C15" s="11">
        <f>C16+C17</f>
        <v>546750</v>
      </c>
      <c r="D15" s="11">
        <f>D16+D17</f>
        <v>543221.48</v>
      </c>
      <c r="E15" s="12">
        <f t="shared" si="0"/>
        <v>99.35463740283494</v>
      </c>
      <c r="F15" s="28"/>
      <c r="G15" s="28"/>
      <c r="H15" s="28"/>
      <c r="I15" s="28"/>
      <c r="J15" s="29"/>
      <c r="K15" s="28"/>
      <c r="L15" s="28"/>
      <c r="M15" s="28"/>
      <c r="N15" s="28"/>
      <c r="O15" s="28"/>
      <c r="P15" s="28"/>
      <c r="Q15" s="24"/>
      <c r="R15" s="24"/>
      <c r="S15" s="24"/>
      <c r="T15" s="24"/>
      <c r="U15" s="24"/>
      <c r="V15" s="26"/>
      <c r="W15" s="24"/>
    </row>
    <row r="16" spans="1:23" ht="16.5">
      <c r="A16" s="30"/>
      <c r="B16" s="31" t="s">
        <v>21</v>
      </c>
      <c r="C16" s="17">
        <v>512600</v>
      </c>
      <c r="D16" s="17">
        <v>511656.48</v>
      </c>
      <c r="E16" s="18">
        <f t="shared" si="0"/>
        <v>99.81593445181429</v>
      </c>
      <c r="F16" s="28"/>
      <c r="G16" s="28"/>
      <c r="H16" s="28"/>
      <c r="I16" s="28"/>
      <c r="J16" s="29"/>
      <c r="K16" s="28"/>
      <c r="L16" s="28"/>
      <c r="M16" s="28"/>
      <c r="N16" s="28"/>
      <c r="O16" s="28"/>
      <c r="P16" s="28"/>
      <c r="Q16" s="24"/>
      <c r="R16" s="24"/>
      <c r="S16" s="24"/>
      <c r="T16" s="24"/>
      <c r="U16" s="24"/>
      <c r="V16" s="26"/>
      <c r="W16" s="24"/>
    </row>
    <row r="17" spans="1:23" ht="15" customHeight="1">
      <c r="A17" s="32"/>
      <c r="B17" s="31" t="s">
        <v>48</v>
      </c>
      <c r="C17" s="17">
        <v>34150</v>
      </c>
      <c r="D17" s="17">
        <v>31565</v>
      </c>
      <c r="E17" s="18">
        <f t="shared" si="0"/>
        <v>92.43045387994144</v>
      </c>
      <c r="F17" s="28"/>
      <c r="G17" s="28"/>
      <c r="H17" s="28"/>
      <c r="I17" s="28"/>
      <c r="J17" s="29"/>
      <c r="K17" s="28"/>
      <c r="L17" s="28"/>
      <c r="M17" s="28"/>
      <c r="N17" s="28"/>
      <c r="O17" s="28"/>
      <c r="P17" s="28"/>
      <c r="Q17" s="24"/>
      <c r="R17" s="24"/>
      <c r="S17" s="24"/>
      <c r="T17" s="24"/>
      <c r="U17" s="24"/>
      <c r="V17" s="33"/>
      <c r="W17" s="24"/>
    </row>
    <row r="18" spans="1:23" ht="18.75" customHeight="1">
      <c r="A18" s="20" t="s">
        <v>6</v>
      </c>
      <c r="B18" s="21" t="s">
        <v>22</v>
      </c>
      <c r="C18" s="11">
        <v>126000</v>
      </c>
      <c r="D18" s="11">
        <v>122244.8</v>
      </c>
      <c r="E18" s="12">
        <f t="shared" si="0"/>
        <v>97.01968253968253</v>
      </c>
      <c r="F18" s="28"/>
      <c r="G18" s="28"/>
      <c r="H18" s="28"/>
      <c r="I18" s="28"/>
      <c r="J18" s="29"/>
      <c r="K18" s="28"/>
      <c r="L18" s="28"/>
      <c r="M18" s="34"/>
      <c r="N18" s="28"/>
      <c r="O18" s="28"/>
      <c r="P18" s="28"/>
      <c r="Q18" s="24"/>
      <c r="R18" s="24"/>
      <c r="S18" s="24"/>
      <c r="T18" s="24"/>
      <c r="U18" s="24"/>
      <c r="V18" s="35"/>
      <c r="W18" s="24"/>
    </row>
    <row r="19" spans="1:23" ht="15.75" customHeight="1">
      <c r="A19" s="30"/>
      <c r="B19" s="31" t="s">
        <v>23</v>
      </c>
      <c r="C19" s="17">
        <v>85600</v>
      </c>
      <c r="D19" s="17">
        <v>84623.13</v>
      </c>
      <c r="E19" s="18">
        <f t="shared" si="0"/>
        <v>98.85879672897197</v>
      </c>
      <c r="F19" s="28"/>
      <c r="G19" s="28"/>
      <c r="H19" s="28"/>
      <c r="I19" s="28"/>
      <c r="J19" s="36"/>
      <c r="K19" s="28"/>
      <c r="L19" s="28"/>
      <c r="M19" s="28"/>
      <c r="N19" s="28"/>
      <c r="O19" s="28"/>
      <c r="P19" s="28"/>
      <c r="Q19" s="24"/>
      <c r="R19" s="24"/>
      <c r="S19" s="24"/>
      <c r="T19" s="24"/>
      <c r="U19" s="24"/>
      <c r="V19" s="35"/>
      <c r="W19" s="24"/>
    </row>
    <row r="20" spans="1:23" ht="16.5">
      <c r="A20" s="30"/>
      <c r="B20" s="31" t="s">
        <v>44</v>
      </c>
      <c r="C20" s="17">
        <v>12300</v>
      </c>
      <c r="D20" s="17">
        <v>12191.81</v>
      </c>
      <c r="E20" s="18">
        <f t="shared" si="0"/>
        <v>99.12040650406504</v>
      </c>
      <c r="F20" s="28"/>
      <c r="G20" s="28"/>
      <c r="H20" s="28"/>
      <c r="I20" s="28"/>
      <c r="J20" s="29"/>
      <c r="K20" s="28"/>
      <c r="L20" s="28"/>
      <c r="M20" s="28"/>
      <c r="N20" s="28"/>
      <c r="O20" s="28"/>
      <c r="P20" s="28"/>
      <c r="Q20" s="24"/>
      <c r="R20" s="37"/>
      <c r="S20" s="24"/>
      <c r="T20" s="24"/>
      <c r="U20" s="24"/>
      <c r="V20" s="35"/>
      <c r="W20" s="24"/>
    </row>
    <row r="21" spans="1:23" ht="16.5">
      <c r="A21" s="32"/>
      <c r="B21" s="31" t="s">
        <v>45</v>
      </c>
      <c r="C21" s="17">
        <v>16700</v>
      </c>
      <c r="D21" s="17">
        <v>16682.44</v>
      </c>
      <c r="E21" s="18">
        <f t="shared" si="0"/>
        <v>99.8948502994012</v>
      </c>
      <c r="F21" s="28"/>
      <c r="G21" s="28"/>
      <c r="H21" s="28"/>
      <c r="I21" s="28"/>
      <c r="J21" s="38"/>
      <c r="K21" s="28"/>
      <c r="L21" s="28"/>
      <c r="M21" s="39"/>
      <c r="N21" s="28"/>
      <c r="O21" s="28"/>
      <c r="P21" s="28"/>
      <c r="Q21" s="24"/>
      <c r="R21" s="24"/>
      <c r="S21" s="24"/>
      <c r="T21" s="24"/>
      <c r="U21" s="24"/>
      <c r="V21" s="35"/>
      <c r="W21" s="24"/>
    </row>
    <row r="22" spans="1:23" ht="18.75" customHeight="1">
      <c r="A22" s="83" t="s">
        <v>24</v>
      </c>
      <c r="B22" s="21" t="s">
        <v>25</v>
      </c>
      <c r="C22" s="11">
        <v>140800</v>
      </c>
      <c r="D22" s="11">
        <v>138824.04</v>
      </c>
      <c r="E22" s="12">
        <f t="shared" si="0"/>
        <v>98.59661931818182</v>
      </c>
      <c r="F22" s="28"/>
      <c r="G22" s="28"/>
      <c r="H22" s="39"/>
      <c r="I22" s="28"/>
      <c r="J22" s="38"/>
      <c r="K22" s="34"/>
      <c r="L22" s="28"/>
      <c r="M22" s="28"/>
      <c r="N22" s="28"/>
      <c r="O22" s="28"/>
      <c r="P22" s="28"/>
      <c r="Q22" s="39"/>
      <c r="R22" s="28"/>
      <c r="S22" s="28"/>
      <c r="T22" s="28"/>
      <c r="U22" s="40"/>
      <c r="V22" s="35"/>
      <c r="W22" s="24"/>
    </row>
    <row r="23" spans="1:23" ht="12.75" customHeight="1">
      <c r="A23" s="30"/>
      <c r="B23" s="31" t="s">
        <v>35</v>
      </c>
      <c r="C23" s="17">
        <v>10200</v>
      </c>
      <c r="D23" s="17">
        <v>10029.57</v>
      </c>
      <c r="E23" s="18">
        <f t="shared" si="0"/>
        <v>98.32911764705882</v>
      </c>
      <c r="F23" s="28"/>
      <c r="G23" s="28"/>
      <c r="H23" s="28"/>
      <c r="I23" s="28"/>
      <c r="J23" s="29"/>
      <c r="K23" s="28"/>
      <c r="L23" s="28"/>
      <c r="M23" s="39"/>
      <c r="N23" s="28"/>
      <c r="O23" s="28"/>
      <c r="P23" s="28"/>
      <c r="Q23" s="28"/>
      <c r="R23" s="28"/>
      <c r="S23" s="28"/>
      <c r="T23" s="28"/>
      <c r="U23" s="24"/>
      <c r="V23" s="35"/>
      <c r="W23" s="24"/>
    </row>
    <row r="24" spans="1:23" ht="16.5">
      <c r="A24" s="30"/>
      <c r="B24" s="31" t="s">
        <v>46</v>
      </c>
      <c r="C24" s="17">
        <v>38700</v>
      </c>
      <c r="D24" s="17">
        <v>35200.92</v>
      </c>
      <c r="E24" s="18">
        <f t="shared" si="0"/>
        <v>90.95844961240309</v>
      </c>
      <c r="F24" s="28"/>
      <c r="G24" s="28"/>
      <c r="H24" s="28"/>
      <c r="I24" s="28"/>
      <c r="J24" s="29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4"/>
      <c r="V24" s="35"/>
      <c r="W24" s="24"/>
    </row>
    <row r="25" spans="1:23" s="3" customFormat="1" ht="18" customHeight="1">
      <c r="A25" s="20" t="s">
        <v>11</v>
      </c>
      <c r="B25" s="21" t="s">
        <v>26</v>
      </c>
      <c r="C25" s="11">
        <v>2000</v>
      </c>
      <c r="D25" s="12">
        <v>498.54</v>
      </c>
      <c r="E25" s="12">
        <f t="shared" si="0"/>
        <v>24.927000000000003</v>
      </c>
      <c r="F25" s="36"/>
      <c r="G25" s="36"/>
      <c r="H25" s="36"/>
      <c r="I25" s="36"/>
      <c r="J25" s="2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25"/>
      <c r="V25" s="35"/>
      <c r="W25" s="25"/>
    </row>
    <row r="26" spans="1:23" s="3" customFormat="1" ht="20.25" customHeight="1">
      <c r="A26" s="20" t="s">
        <v>13</v>
      </c>
      <c r="B26" s="21" t="s">
        <v>27</v>
      </c>
      <c r="C26" s="11">
        <v>29500</v>
      </c>
      <c r="D26" s="11">
        <v>29071.13</v>
      </c>
      <c r="E26" s="12">
        <f t="shared" si="0"/>
        <v>98.54620338983051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25"/>
      <c r="V26" s="35"/>
      <c r="W26" s="25"/>
    </row>
    <row r="27" spans="1:23" ht="21.75" customHeight="1">
      <c r="A27" s="20" t="s">
        <v>28</v>
      </c>
      <c r="B27" s="21" t="s">
        <v>29</v>
      </c>
      <c r="C27" s="11">
        <v>17600</v>
      </c>
      <c r="D27" s="11">
        <v>16472.62</v>
      </c>
      <c r="E27" s="12">
        <f t="shared" si="0"/>
        <v>93.59443181818182</v>
      </c>
      <c r="F27" s="28"/>
      <c r="G27" s="28"/>
      <c r="H27" s="28"/>
      <c r="I27" s="28"/>
      <c r="J27" s="36"/>
      <c r="K27" s="39"/>
      <c r="L27" s="28"/>
      <c r="M27" s="28"/>
      <c r="N27" s="28"/>
      <c r="O27" s="28"/>
      <c r="P27" s="28"/>
      <c r="Q27" s="28"/>
      <c r="R27" s="28"/>
      <c r="S27" s="28"/>
      <c r="T27" s="28"/>
      <c r="U27" s="24"/>
      <c r="V27" s="35"/>
      <c r="W27" s="24"/>
    </row>
    <row r="28" spans="1:23" ht="14.25" customHeight="1">
      <c r="A28" s="30"/>
      <c r="B28" s="41" t="s">
        <v>30</v>
      </c>
      <c r="C28" s="17">
        <v>4000</v>
      </c>
      <c r="D28" s="18">
        <v>3556.7</v>
      </c>
      <c r="E28" s="18">
        <f t="shared" si="0"/>
        <v>88.91749999999999</v>
      </c>
      <c r="F28" s="28"/>
      <c r="G28" s="28"/>
      <c r="H28" s="28"/>
      <c r="I28" s="28"/>
      <c r="J28" s="3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4"/>
      <c r="V28" s="35"/>
      <c r="W28" s="24"/>
    </row>
    <row r="29" spans="1:23" ht="16.5">
      <c r="A29" s="30"/>
      <c r="B29" s="42" t="s">
        <v>47</v>
      </c>
      <c r="C29" s="17">
        <v>13600</v>
      </c>
      <c r="D29" s="17">
        <v>12915.92</v>
      </c>
      <c r="E29" s="18">
        <f t="shared" si="0"/>
        <v>94.97</v>
      </c>
      <c r="F29" s="28"/>
      <c r="G29" s="28"/>
      <c r="H29" s="28"/>
      <c r="I29" s="28"/>
      <c r="J29" s="36"/>
      <c r="K29" s="39"/>
      <c r="L29" s="28"/>
      <c r="M29" s="28"/>
      <c r="N29" s="28"/>
      <c r="O29" s="28"/>
      <c r="P29" s="28"/>
      <c r="Q29" s="28"/>
      <c r="R29" s="28"/>
      <c r="S29" s="28"/>
      <c r="T29" s="28"/>
      <c r="U29" s="24"/>
      <c r="V29" s="35"/>
      <c r="W29" s="24"/>
    </row>
    <row r="30" spans="1:23" ht="21.75" customHeight="1">
      <c r="A30" s="20" t="s">
        <v>31</v>
      </c>
      <c r="B30" s="21" t="s">
        <v>32</v>
      </c>
      <c r="C30" s="11">
        <v>6000</v>
      </c>
      <c r="D30" s="10">
        <v>276.12</v>
      </c>
      <c r="E30" s="12">
        <f t="shared" si="0"/>
        <v>4.601999999999999</v>
      </c>
      <c r="F30" s="28"/>
      <c r="G30" s="28"/>
      <c r="H30" s="28"/>
      <c r="I30" s="28"/>
      <c r="J30" s="36"/>
      <c r="K30" s="39"/>
      <c r="L30" s="39"/>
      <c r="M30" s="28"/>
      <c r="N30" s="28"/>
      <c r="O30" s="28"/>
      <c r="P30" s="28"/>
      <c r="Q30" s="28"/>
      <c r="R30" s="28"/>
      <c r="S30" s="28"/>
      <c r="T30" s="28"/>
      <c r="U30" s="24"/>
      <c r="V30" s="35"/>
      <c r="W30" s="24"/>
    </row>
    <row r="31" spans="1:23" s="73" customFormat="1" ht="19.5" customHeight="1">
      <c r="A31" s="69" t="s">
        <v>37</v>
      </c>
      <c r="B31" s="84" t="s">
        <v>33</v>
      </c>
      <c r="C31" s="71">
        <v>23600</v>
      </c>
      <c r="D31" s="85">
        <v>23220.99</v>
      </c>
      <c r="E31" s="76">
        <f t="shared" si="0"/>
        <v>98.39402542372882</v>
      </c>
      <c r="F31" s="26"/>
      <c r="G31" s="26"/>
      <c r="H31" s="26"/>
      <c r="I31" s="26"/>
      <c r="J31" s="86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26"/>
      <c r="V31" s="35"/>
      <c r="W31" s="26"/>
    </row>
    <row r="32" spans="1:23" ht="18.75" customHeight="1">
      <c r="A32" s="62"/>
      <c r="B32" s="63" t="s">
        <v>86</v>
      </c>
      <c r="C32" s="64">
        <v>6600</v>
      </c>
      <c r="D32" s="65">
        <v>6596.05</v>
      </c>
      <c r="E32" s="66">
        <f t="shared" si="0"/>
        <v>99.94015151515153</v>
      </c>
      <c r="F32" s="24"/>
      <c r="G32" s="24"/>
      <c r="H32" s="24"/>
      <c r="I32" s="24"/>
      <c r="J32" s="43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4"/>
      <c r="V32" s="35"/>
      <c r="W32" s="24"/>
    </row>
    <row r="33" spans="1:23" ht="16.5">
      <c r="A33" s="27"/>
      <c r="B33" s="44" t="s">
        <v>38</v>
      </c>
      <c r="C33" s="45">
        <v>17000</v>
      </c>
      <c r="D33" s="17">
        <v>16624.94</v>
      </c>
      <c r="E33" s="18">
        <f t="shared" si="0"/>
        <v>97.79376470588235</v>
      </c>
      <c r="F33" s="24"/>
      <c r="G33" s="24"/>
      <c r="H33" s="24"/>
      <c r="I33" s="24"/>
      <c r="J33" s="2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4"/>
      <c r="V33" s="35"/>
      <c r="W33" s="24"/>
    </row>
    <row r="34" spans="1:23" s="73" customFormat="1" ht="30" customHeight="1">
      <c r="A34" s="87" t="s">
        <v>39</v>
      </c>
      <c r="B34" s="88" t="s">
        <v>49</v>
      </c>
      <c r="C34" s="89"/>
      <c r="D34" s="80"/>
      <c r="E34" s="80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5"/>
      <c r="W34" s="26"/>
    </row>
    <row r="35" spans="1:23" ht="15.75" customHeight="1">
      <c r="A35" s="46">
        <v>1</v>
      </c>
      <c r="B35" s="46" t="s">
        <v>40</v>
      </c>
      <c r="C35" s="47">
        <v>17000</v>
      </c>
      <c r="D35" s="48">
        <v>14720.88</v>
      </c>
      <c r="E35" s="9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5"/>
      <c r="W35" s="24"/>
    </row>
    <row r="36" spans="1:23" ht="16.5" customHeight="1">
      <c r="A36" s="92" t="s">
        <v>43</v>
      </c>
      <c r="B36" s="92"/>
      <c r="C36" s="45"/>
      <c r="D36" s="18">
        <v>0</v>
      </c>
      <c r="E36" s="27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5"/>
      <c r="W36" s="24"/>
    </row>
    <row r="37" spans="1:22" ht="20.25" customHeight="1">
      <c r="A37" s="46">
        <v>2</v>
      </c>
      <c r="B37" s="49" t="s">
        <v>51</v>
      </c>
      <c r="C37" s="47">
        <v>17000</v>
      </c>
      <c r="D37" s="48">
        <v>2242.95</v>
      </c>
      <c r="E37" s="9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9.5" customHeight="1">
      <c r="A38" s="92" t="s">
        <v>43</v>
      </c>
      <c r="B38" s="92"/>
      <c r="C38" s="45"/>
      <c r="D38" s="18">
        <v>0</v>
      </c>
      <c r="E38" s="27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33" customHeight="1" thickBot="1">
      <c r="A39" s="50"/>
      <c r="B39" s="51" t="s">
        <v>50</v>
      </c>
      <c r="C39" s="47">
        <v>8700</v>
      </c>
      <c r="D39" s="48">
        <v>13921.02</v>
      </c>
      <c r="E39" s="90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4:10" ht="12.75" customHeight="1">
      <c r="D40" s="52"/>
      <c r="E40" s="24"/>
      <c r="F40" s="24"/>
      <c r="G40" s="24"/>
      <c r="H40" s="24"/>
      <c r="I40" s="24"/>
      <c r="J40" s="24"/>
    </row>
    <row r="41" spans="1:10" ht="33.75" customHeight="1">
      <c r="A41" s="93" t="s">
        <v>87</v>
      </c>
      <c r="B41" s="93"/>
      <c r="C41" s="93"/>
      <c r="D41" s="93"/>
      <c r="E41" s="93"/>
      <c r="F41" s="24"/>
      <c r="G41" s="24"/>
      <c r="H41" s="24"/>
      <c r="I41" s="24"/>
      <c r="J41" s="24"/>
    </row>
    <row r="42" spans="3:10" ht="16.5" hidden="1">
      <c r="C42" s="52"/>
      <c r="D42" s="24"/>
      <c r="E42" s="24"/>
      <c r="F42" s="24"/>
      <c r="G42" s="24"/>
      <c r="H42" s="24"/>
      <c r="I42" s="24"/>
      <c r="J42" s="24"/>
    </row>
    <row r="43" spans="3:10" ht="16.5" hidden="1">
      <c r="C43" s="52"/>
      <c r="D43" s="24"/>
      <c r="E43" s="24"/>
      <c r="F43" s="24"/>
      <c r="G43" s="24"/>
      <c r="H43" s="24"/>
      <c r="I43" s="24"/>
      <c r="J43" s="24"/>
    </row>
    <row r="44" spans="1:10" ht="16.5" hidden="1">
      <c r="A44" s="53"/>
      <c r="B44" s="54"/>
      <c r="C44" s="52"/>
      <c r="D44" s="24"/>
      <c r="E44" s="24"/>
      <c r="F44" s="24"/>
      <c r="G44" s="24"/>
      <c r="H44" s="24"/>
      <c r="I44" s="24"/>
      <c r="J44" s="24"/>
    </row>
    <row r="45" spans="2:10" ht="16.5">
      <c r="B45" s="53"/>
      <c r="C45" s="34"/>
      <c r="D45" s="24"/>
      <c r="E45" s="24"/>
      <c r="F45" s="24"/>
      <c r="G45" s="24"/>
      <c r="H45" s="24"/>
      <c r="I45" s="24"/>
      <c r="J45" s="24"/>
    </row>
    <row r="46" spans="1:10" ht="16.5">
      <c r="A46" s="3" t="s">
        <v>52</v>
      </c>
      <c r="B46" s="3" t="s">
        <v>57</v>
      </c>
      <c r="C46" s="52"/>
      <c r="D46" s="24"/>
      <c r="E46" s="24"/>
      <c r="F46" s="24"/>
      <c r="G46" s="24"/>
      <c r="H46" s="24"/>
      <c r="I46" s="24"/>
      <c r="J46" s="24"/>
    </row>
    <row r="47" spans="2:10" ht="16.5">
      <c r="B47" s="8" t="s">
        <v>53</v>
      </c>
      <c r="C47" s="55">
        <v>637.56</v>
      </c>
      <c r="D47" s="24"/>
      <c r="E47" s="24"/>
      <c r="F47" s="24"/>
      <c r="G47" s="24"/>
      <c r="H47" s="24"/>
      <c r="I47" s="24"/>
      <c r="J47" s="24"/>
    </row>
    <row r="48" spans="2:10" ht="16.5">
      <c r="B48" s="8" t="s">
        <v>54</v>
      </c>
      <c r="C48" s="55">
        <v>1140</v>
      </c>
      <c r="D48" s="24"/>
      <c r="E48" s="24"/>
      <c r="F48" s="24"/>
      <c r="G48" s="24"/>
      <c r="H48" s="24"/>
      <c r="I48" s="24"/>
      <c r="J48" s="24"/>
    </row>
    <row r="49" spans="2:10" ht="16.5">
      <c r="B49" s="8" t="s">
        <v>55</v>
      </c>
      <c r="C49" s="55">
        <v>129.63</v>
      </c>
      <c r="D49" s="24"/>
      <c r="E49" s="24"/>
      <c r="F49" s="24"/>
      <c r="G49" s="24"/>
      <c r="H49" s="24"/>
      <c r="I49" s="24"/>
      <c r="J49" s="24"/>
    </row>
    <row r="50" spans="2:10" ht="16.5">
      <c r="B50" s="8" t="s">
        <v>88</v>
      </c>
      <c r="C50" s="55">
        <v>500</v>
      </c>
      <c r="D50" s="24"/>
      <c r="E50" s="24"/>
      <c r="F50" s="24"/>
      <c r="G50" s="24"/>
      <c r="H50" s="24"/>
      <c r="I50" s="24"/>
      <c r="J50" s="24"/>
    </row>
    <row r="51" spans="2:10" ht="16.5">
      <c r="B51" s="8" t="s">
        <v>89</v>
      </c>
      <c r="C51" s="55">
        <v>420</v>
      </c>
      <c r="D51" s="24"/>
      <c r="E51" s="24"/>
      <c r="F51" s="24"/>
      <c r="G51" s="24"/>
      <c r="H51" s="24"/>
      <c r="I51" s="24"/>
      <c r="J51" s="24"/>
    </row>
    <row r="52" spans="2:10" ht="16.5">
      <c r="B52" s="8" t="s">
        <v>56</v>
      </c>
      <c r="C52" s="55">
        <v>8385.78</v>
      </c>
      <c r="D52" s="24"/>
      <c r="E52" s="24"/>
      <c r="F52" s="24"/>
      <c r="G52" s="24"/>
      <c r="H52" s="24"/>
      <c r="I52" s="24"/>
      <c r="J52" s="24"/>
    </row>
    <row r="53" spans="2:10" ht="16.5">
      <c r="B53" s="8" t="s">
        <v>58</v>
      </c>
      <c r="C53" s="55">
        <v>21600</v>
      </c>
      <c r="D53" s="24"/>
      <c r="E53" s="24"/>
      <c r="F53" s="24"/>
      <c r="G53" s="24"/>
      <c r="H53" s="24"/>
      <c r="I53" s="24"/>
      <c r="J53" s="24"/>
    </row>
    <row r="54" spans="2:10" ht="16.5">
      <c r="B54" s="8" t="s">
        <v>59</v>
      </c>
      <c r="C54" s="55">
        <v>9003.23</v>
      </c>
      <c r="D54" s="24"/>
      <c r="E54" s="24"/>
      <c r="F54" s="24"/>
      <c r="G54" s="24"/>
      <c r="H54" s="24"/>
      <c r="I54" s="24"/>
      <c r="J54" s="24"/>
    </row>
    <row r="55" spans="2:10" ht="16.5">
      <c r="B55" s="8" t="s">
        <v>60</v>
      </c>
      <c r="C55" s="55">
        <v>23808.13</v>
      </c>
      <c r="D55" s="24"/>
      <c r="E55" s="24"/>
      <c r="F55" s="24"/>
      <c r="G55" s="24"/>
      <c r="H55" s="24"/>
      <c r="I55" s="24"/>
      <c r="J55" s="24"/>
    </row>
    <row r="56" spans="2:3" ht="16.5">
      <c r="B56" s="8" t="s">
        <v>61</v>
      </c>
      <c r="C56" s="56">
        <v>15.04</v>
      </c>
    </row>
    <row r="57" spans="1:3" ht="16.5">
      <c r="A57" s="3"/>
      <c r="B57" s="3" t="s">
        <v>62</v>
      </c>
      <c r="C57" s="57">
        <f>SUM(C47:C56)</f>
        <v>65639.37</v>
      </c>
    </row>
    <row r="59" spans="1:3" ht="16.5">
      <c r="A59" s="3" t="s">
        <v>63</v>
      </c>
      <c r="B59" s="3" t="s">
        <v>14</v>
      </c>
      <c r="C59" s="3"/>
    </row>
    <row r="60" spans="2:3" ht="16.5">
      <c r="B60" s="8" t="s">
        <v>64</v>
      </c>
      <c r="C60" s="58">
        <v>74.47</v>
      </c>
    </row>
    <row r="61" spans="2:3" ht="16.5">
      <c r="B61" s="8" t="s">
        <v>65</v>
      </c>
      <c r="C61" s="58">
        <v>40</v>
      </c>
    </row>
    <row r="62" spans="2:3" ht="16.5">
      <c r="B62" s="8" t="s">
        <v>66</v>
      </c>
      <c r="C62" s="56">
        <v>2297</v>
      </c>
    </row>
    <row r="63" spans="1:3" ht="16.5">
      <c r="A63" s="24"/>
      <c r="B63" s="59" t="s">
        <v>67</v>
      </c>
      <c r="C63" s="60">
        <v>102</v>
      </c>
    </row>
    <row r="64" spans="1:3" ht="16.5">
      <c r="A64" s="24"/>
      <c r="B64" s="59" t="s">
        <v>68</v>
      </c>
      <c r="C64" s="60">
        <v>5.26</v>
      </c>
    </row>
    <row r="65" spans="1:3" ht="16.5">
      <c r="A65" s="24"/>
      <c r="B65" s="59" t="s">
        <v>69</v>
      </c>
      <c r="C65" s="60">
        <v>298</v>
      </c>
    </row>
    <row r="66" spans="1:3" ht="16.5">
      <c r="A66" s="24"/>
      <c r="B66" s="59" t="s">
        <v>90</v>
      </c>
      <c r="C66" s="60">
        <v>827.51</v>
      </c>
    </row>
    <row r="67" spans="1:3" ht="16.5">
      <c r="A67" s="24"/>
      <c r="B67" s="59" t="s">
        <v>91</v>
      </c>
      <c r="C67" s="60">
        <v>4453.7</v>
      </c>
    </row>
    <row r="68" spans="1:3" ht="16.5">
      <c r="A68" s="25"/>
      <c r="B68" s="25" t="s">
        <v>62</v>
      </c>
      <c r="C68" s="52">
        <f>SUM(C60:C67)</f>
        <v>8097.94</v>
      </c>
    </row>
    <row r="69" spans="1:3" ht="16.5">
      <c r="A69" s="24"/>
      <c r="B69" s="24"/>
      <c r="C69" s="24"/>
    </row>
    <row r="70" spans="1:3" ht="16.5">
      <c r="A70" s="25" t="s">
        <v>70</v>
      </c>
      <c r="B70" s="25" t="s">
        <v>32</v>
      </c>
      <c r="C70" s="25"/>
    </row>
    <row r="71" spans="1:3" ht="16.5">
      <c r="A71" s="24"/>
      <c r="B71" s="59" t="s">
        <v>71</v>
      </c>
      <c r="C71" s="60">
        <v>3.22</v>
      </c>
    </row>
    <row r="72" spans="1:3" ht="16.5">
      <c r="A72" s="24"/>
      <c r="B72" s="59" t="s">
        <v>72</v>
      </c>
      <c r="C72" s="60">
        <v>31.9</v>
      </c>
    </row>
    <row r="73" spans="1:3" ht="16.5">
      <c r="A73" s="24"/>
      <c r="B73" s="59" t="s">
        <v>99</v>
      </c>
      <c r="C73" s="60">
        <v>241</v>
      </c>
    </row>
    <row r="74" spans="1:3" ht="16.5">
      <c r="A74" s="24"/>
      <c r="B74" s="25" t="s">
        <v>62</v>
      </c>
      <c r="C74" s="61">
        <f>SUM(C71:C73)</f>
        <v>276.12</v>
      </c>
    </row>
    <row r="75" spans="1:3" ht="16.5">
      <c r="A75" s="24"/>
      <c r="B75" s="24"/>
      <c r="C75" s="24"/>
    </row>
    <row r="76" spans="1:3" ht="16.5">
      <c r="A76" s="25" t="s">
        <v>37</v>
      </c>
      <c r="B76" s="25" t="s">
        <v>73</v>
      </c>
      <c r="C76" s="61">
        <v>1905</v>
      </c>
    </row>
    <row r="77" spans="1:3" ht="40.5" customHeight="1">
      <c r="A77" s="24"/>
      <c r="B77" s="24"/>
      <c r="C77" s="24"/>
    </row>
    <row r="78" spans="1:3" ht="16.5">
      <c r="A78" s="25" t="s">
        <v>39</v>
      </c>
      <c r="B78" s="25" t="s">
        <v>77</v>
      </c>
      <c r="C78" s="25"/>
    </row>
    <row r="79" spans="1:3" ht="16.5">
      <c r="A79" s="24"/>
      <c r="B79" s="59" t="s">
        <v>74</v>
      </c>
      <c r="C79" s="55">
        <v>10037.88</v>
      </c>
    </row>
    <row r="80" spans="1:3" ht="16.5">
      <c r="A80" s="24"/>
      <c r="B80" s="59" t="s">
        <v>75</v>
      </c>
      <c r="C80" s="55">
        <v>2214</v>
      </c>
    </row>
    <row r="81" spans="2:3" ht="16.5">
      <c r="B81" s="8" t="s">
        <v>92</v>
      </c>
      <c r="C81" s="56">
        <v>2337</v>
      </c>
    </row>
    <row r="82" spans="2:3" ht="16.5">
      <c r="B82" s="8" t="s">
        <v>76</v>
      </c>
      <c r="C82" s="56">
        <v>132</v>
      </c>
    </row>
    <row r="83" spans="1:3" ht="16.5">
      <c r="A83" s="3"/>
      <c r="B83" s="3" t="s">
        <v>62</v>
      </c>
      <c r="C83" s="57">
        <f>SUM(C79:C82)</f>
        <v>14720.88</v>
      </c>
    </row>
    <row r="85" spans="1:2" ht="16.5">
      <c r="A85" s="3" t="s">
        <v>78</v>
      </c>
      <c r="B85" s="3" t="s">
        <v>79</v>
      </c>
    </row>
    <row r="86" spans="1:3" ht="16.5">
      <c r="A86" s="8"/>
      <c r="B86" s="8" t="s">
        <v>80</v>
      </c>
      <c r="C86" s="56">
        <v>130.4</v>
      </c>
    </row>
    <row r="87" spans="1:3" ht="16.5">
      <c r="A87" s="8"/>
      <c r="B87" s="8" t="s">
        <v>94</v>
      </c>
      <c r="C87" s="56">
        <v>182.69</v>
      </c>
    </row>
    <row r="88" spans="1:3" ht="16.5">
      <c r="A88" s="8"/>
      <c r="B88" s="8" t="s">
        <v>95</v>
      </c>
      <c r="C88" s="56">
        <v>250.87</v>
      </c>
    </row>
    <row r="89" spans="1:3" ht="16.5">
      <c r="A89" s="8"/>
      <c r="B89" s="8" t="s">
        <v>81</v>
      </c>
      <c r="C89" s="56">
        <v>676.14</v>
      </c>
    </row>
    <row r="90" spans="1:3" ht="16.5">
      <c r="A90" s="8"/>
      <c r="B90" s="8" t="s">
        <v>96</v>
      </c>
      <c r="C90" s="56">
        <v>74</v>
      </c>
    </row>
    <row r="91" spans="1:3" ht="16.5">
      <c r="A91" s="8"/>
      <c r="B91" s="8" t="s">
        <v>97</v>
      </c>
      <c r="C91" s="56">
        <v>70.8</v>
      </c>
    </row>
    <row r="92" spans="1:3" ht="16.5">
      <c r="A92" s="8"/>
      <c r="B92" s="8" t="s">
        <v>98</v>
      </c>
      <c r="C92" s="56">
        <v>858.05</v>
      </c>
    </row>
    <row r="93" spans="1:3" ht="16.5">
      <c r="A93" s="3"/>
      <c r="B93" s="3" t="s">
        <v>62</v>
      </c>
      <c r="C93" s="57">
        <f>SUM(C85:C92)</f>
        <v>2242.95</v>
      </c>
    </row>
    <row r="96" ht="16.5">
      <c r="B96" s="2" t="s">
        <v>93</v>
      </c>
    </row>
    <row r="99" spans="2:3" ht="16.5">
      <c r="B99" s="2" t="s">
        <v>82</v>
      </c>
      <c r="C99" s="2" t="s">
        <v>83</v>
      </c>
    </row>
  </sheetData>
  <sheetProtection/>
  <mergeCells count="4">
    <mergeCell ref="A1:E1"/>
    <mergeCell ref="A36:B36"/>
    <mergeCell ref="A38:B38"/>
    <mergeCell ref="A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Regionalne w Bełchatowie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Renata Olczak</cp:lastModifiedBy>
  <cp:lastPrinted>2013-03-18T10:07:37Z</cp:lastPrinted>
  <dcterms:created xsi:type="dcterms:W3CDTF">2009-09-25T11:39:38Z</dcterms:created>
  <dcterms:modified xsi:type="dcterms:W3CDTF">2013-04-04T06:37:04Z</dcterms:modified>
  <cp:category/>
  <cp:version/>
  <cp:contentType/>
  <cp:contentStatus/>
</cp:coreProperties>
</file>