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70" activeTab="0"/>
  </bookViews>
  <sheets>
    <sheet name="przedsiewziecia " sheetId="1" r:id="rId1"/>
  </sheets>
  <definedNames>
    <definedName name="_xlnm.Print_Area" localSheetId="0">'przedsiewziecia '!$A$1:$S$72</definedName>
    <definedName name="_xlnm.Print_Titles" localSheetId="0">'przedsiewziecia '!$3:$5</definedName>
  </definedNames>
  <calcPr fullCalcOnLoad="1"/>
</workbook>
</file>

<file path=xl/comments1.xml><?xml version="1.0" encoding="utf-8"?>
<comments xmlns="http://schemas.openxmlformats.org/spreadsheetml/2006/main">
  <authors>
    <author>Adam Głębski</author>
    <author>AJG</author>
  </authors>
  <commentList>
    <comment ref="B1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Ten załącznik nie wskazuje źródeł finansowania przedsięwzięć .. To może ale nie musi być zagrożeniem</t>
        </r>
      </text>
    </comment>
    <comment ref="B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H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J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S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J4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<sst xmlns="http://schemas.openxmlformats.org/spreadsheetml/2006/main" count="126" uniqueCount="87">
  <si>
    <t>Budowa Miejskiego Centrum Kultury wraz                            z ekspozycją Giganty Mocy.                                                                                                        Cel: kształtowanie i rozwijanie kultury i tożsamości regionalnej</t>
  </si>
  <si>
    <t>Konkurs "Odkryj swoją przedsiębiorczość".                                                   Cel: stworzenie dla młodzieży warunków do kreatywnego wykorzystania potencjału do zarządzania własną przedsiębiorczością, a poprzez to kształtowanie wśród nich  postaw przedsiębiorczych</t>
  </si>
  <si>
    <t>Ubezpieczenie majątku Miasta Bełchatowa.                                        Cel: ochrona zabezpieczająca majatek Miasta Bełchatowa</t>
  </si>
  <si>
    <t>Świetlica Środowiskowa "Arka". Działania opiekuńczo - wychowawcze.                                                                     Cel: poprawa warunków społeczno - bytowych dzieci  z rodzin ubogich i patologicznych</t>
  </si>
  <si>
    <t xml:space="preserve">Nazwa i cel </t>
  </si>
  <si>
    <t>jednostka odpowiedzialna</t>
  </si>
  <si>
    <t>Klas. Budżet.</t>
  </si>
  <si>
    <t>łączne nakłady finansowe</t>
  </si>
  <si>
    <t>limity wydatków w poszczególnych latach (wszystkie lata)</t>
  </si>
  <si>
    <t>Limit zobowiązań</t>
  </si>
  <si>
    <t>Od</t>
  </si>
  <si>
    <t>Do</t>
  </si>
  <si>
    <t>dział</t>
  </si>
  <si>
    <t>Rozdz.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</si>
  <si>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</si>
  <si>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</si>
  <si>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</si>
  <si>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</si>
  <si>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</si>
  <si>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</si>
  <si>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</si>
  <si>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2) umowy, których realizacja w roku budżetowym i w latach następnych jest niezbędna dla zapewnienia ciągłości działania jednostki i których płatności przypadają w okresie dłuższym niż rok; (razem)</t>
  </si>
  <si>
    <t>Wydział Inżynierii Urzędu Miasta Bełchatowa</t>
  </si>
  <si>
    <t>Zespół ds.Rozwoju Gospodarczego Miasta Urzędu Miasta Bełchatowa</t>
  </si>
  <si>
    <t>Wydział Skarbu Gminy Urzędu Miasta Bełchatowa</t>
  </si>
  <si>
    <t>Wydział Inwestycji Urzędu Miasta Bełchatowa</t>
  </si>
  <si>
    <t>Wdział Inżynierii Urzędu Miasta Bełchatowa</t>
  </si>
  <si>
    <t xml:space="preserve">Wydział Inżynierii Urzędu Miasta Bełchatowa </t>
  </si>
  <si>
    <t>Zespół ds. Informatyki Urzędu Miasta Bełchatowa</t>
  </si>
  <si>
    <t>Wydział Organizacyjny Urzędu Miasta Bełchatowa</t>
  </si>
  <si>
    <t>Zespół ds. Rozwoju Gospodarczego Miasta Urzędu Miasta Bełchatowa</t>
  </si>
  <si>
    <t xml:space="preserve">Budowa nawierzchni ulic: Nowa, Dolna, Wodna </t>
  </si>
  <si>
    <t xml:space="preserve">     </t>
  </si>
  <si>
    <t>Wkład pieniężny dla Spółki "WOD-KAN" na realizację zadania: Budowa i modernizacja systemu sieci wodno-kanalizacyjnej na terenie miasta Bełchatowa.                                                                                           Cel: dokapitalizowanie Spółki i poprawa wiarygodności Spółki przy zaciąganiu kredytów, poprawa płynności finansowej w związku z realizacją w/w Projektu</t>
  </si>
  <si>
    <t>Odwodnienie osiedla 1 Maja i Wolność.                                         Cel: poprawa warunków życia w osiedlu mieszkaniowym</t>
  </si>
  <si>
    <t>Bieżące utrzymanie dróg powiatowych.                                       Cel: zapewnienie bezpieczeństwa na terenie miasta</t>
  </si>
  <si>
    <t>Bieżące utrzymanie dróg gminnych i wewnętrznych. Cel: zapewnienie bezpieczeństwa na terenie miasta</t>
  </si>
  <si>
    <t>Remont i naprawa wiat przystankowych.                                                            Cel: poprawa wyglądu estetycznego miasta                    i zapewnienie bezpieczeństwa</t>
  </si>
  <si>
    <t>Dostawa Internetu.                                                                       Cel: ułatwienie dostępu do informacji publicznej mieszkańcom miasta</t>
  </si>
  <si>
    <t>okres realizacji 
(w wierszu program/       umowa)</t>
  </si>
  <si>
    <t>Załącznik Nr 2</t>
  </si>
  <si>
    <t>Termomodernizacja placówek oświatowych - przedszkola.                                                                                         Cel: Zmniejszenie zużycia energii, kosztów związanych z użytkowaniem obiektu, a także zapewnienie odpowiedniego mikroklimatu w pomieszczeniach</t>
  </si>
  <si>
    <t>Odbiór, opieka i wyłapywanie bezdomnych zwierząt z terenu miasta Bełchatowa.                                                              Cel: zapewnienie ochrony przed bezdomnymi zwierzętami i zapewnienie opieki bezdomnym zwierzętom</t>
  </si>
  <si>
    <t>Zespół ds. Pomocy Społecznej i Zdrowia Urzędu Miasta Bełchatowa</t>
  </si>
  <si>
    <t>Rewitalizacja Centrum Miasta Bełchatowa - etap II - Przebudowa i rozbudowa budynku A Urzędu Miasta Bełchatowa o budynek A1                                                            Cel: Poprawa jakości oraz zwiększenie dostępności do usług świadczonych przez Urząd Miasta Bełchatowa</t>
  </si>
  <si>
    <t>Rewitalizacja Centrum Miasta Bełchatowa - etap II - Przebudowa parkingu u zbiegu ulic 1 Maja / Kwiatowa                                                                          Cel: Poprawa infrastruktury miejskiej</t>
  </si>
  <si>
    <t>Rewitalizacja Centrum Miasta Bełchatowa - etap II - Rekompozycja terenów zieleni wzdłuż ul. Kościuszki                                                                             Cel: Poprawa infrastruktury miejskiej</t>
  </si>
  <si>
    <t>wydatki poniesione w latach poprzednich</t>
  </si>
  <si>
    <t>Lp.</t>
  </si>
  <si>
    <t>Wydział Skarbu Gminy</t>
  </si>
  <si>
    <t>Prowadzenie Ośrodka Wsparcia Rodzin                                             Cel: zapewnienie bezpieczeństwa i pomocy rodzinom zagrożonym przemocą w rodzinie i wykluczeniem społecznym</t>
  </si>
  <si>
    <t>Budowa ul. Św.Barbary i ul. Węglowej wraz z infrastrukturą komunalną                                Cel:Poprawa stanu bezpieczeństwa publicznego, warunków mieszkaniowych społeczeństwa</t>
  </si>
  <si>
    <t>Budowa nawierzchni ulic, ścieżki rowerowej, chodników, zjazdów, oświetlenia w osiedlu Politanice - przebudowa ulicy Czyżewskiego                                                Cel: Poprawa stanu bezpieczeństwa pulicznego, warunków mieszkaniowych społeczeństwa</t>
  </si>
  <si>
    <t>Wdział Inwestycji Urzędu Miasta Bełchatowa</t>
  </si>
  <si>
    <t xml:space="preserve">Budowa kanalizacji deszczowej w osiedlu Ludwików - etap II                                                                                          Cel: poprawa warunków mieszkaniowych, a także ochrona środowiska </t>
  </si>
  <si>
    <t>Rewitalizacja Centrum Miasta Bełchatowa - etap II - Przebudowa Pl. Wolności wraz z drogami i małą architekturą                                                                        Cel: Poprawa infrastruktury miejskiej</t>
  </si>
  <si>
    <t>Wykaz przedsięwzięć do WPF na lata 2012-2020</t>
  </si>
  <si>
    <t xml:space="preserve">Wydział Inwestycji Urzędu Miasta Bełchatowa </t>
  </si>
  <si>
    <t>Zespół ds. Współpracy z Organizacjami Pozarządowymi Urzędu Miasta Bełchatowa</t>
  </si>
  <si>
    <r>
      <t xml:space="preserve">Budowa dróg, nawierzchni ulic, parkingów                            i chodników.                                                                             Cel: Poprawa stanu bezpieczeństwa publicznego, warunków  komunikacji miejskiej,                               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z tego zadania: </t>
    </r>
  </si>
  <si>
    <t>Prowadzenie schroniska dla bezdomnych z realizacją programu adaptacji społecznej.                                                  Cel: poprawa warunków bytowych i społecznych osób zagrożonych  wykluczeniem społecznym</t>
  </si>
  <si>
    <t xml:space="preserve">Rewitalizacja Centrum Miasta Bełchatowa - etap I - Przebudowa ulicy Piłsudskiego wraz z infrastrukturą komunalną                                                                        Cel: Poprawa stanu bezpieczeństwa publicznego, warunków mieszkaniowych społeczeństwa </t>
  </si>
  <si>
    <t xml:space="preserve">Rewitalizacja Centrum Miasta Bełchatowa- etap I - Przebudowa ulicy Pabianickiej wraz z infrastrukturą komunalną                                                                        Cel: Poprawa stanu bezpieczeństwa publicznego, warunków mieszkaniowych społeczeństwa </t>
  </si>
  <si>
    <t>PT i budowa nawierzchni ulic w os. Grocholice</t>
  </si>
  <si>
    <t>PT i budowa dróg, chodników i parkingów na terenie miasta</t>
  </si>
  <si>
    <t xml:space="preserve">Rozbudowa ulicy Św. Alberta Chmielowskiego </t>
  </si>
  <si>
    <t>PT i budowa nawierzchni ulicy Myśliwskiej</t>
  </si>
  <si>
    <t>PT i budowa nawierzchni ulicy Zakątek</t>
  </si>
  <si>
    <t xml:space="preserve">Budowa ul.Ludwikowskiej                                     Cel: Poprawa stanu bezpieczeństwa publicznego, warunków  komunikacji miejskiej,   </t>
  </si>
  <si>
    <t xml:space="preserve">Przebudowa ul.Kredowej                                         Cel: Poprawa stanu bezpieczeństwa publicznego, warunków  komunikacji miejskiej,   </t>
  </si>
  <si>
    <t>Świadczenie usług publicznych w komunikacji miejskiej autobusowej na terenie miasta Bełchatowa w latach 2009-2018.                                                                 Cel: zaspokojenie zbiorowych potrzeb wspólnoty w  zakresie lokalnego transportu zbiorowego</t>
  </si>
  <si>
    <t>Uzbrojenie terenów inwestycyjnych w rejonie ulicy Czaplinieckiej i Cegielnianej w Bełchatowie                                                                                             Cel: stworzenie warunków dla rozwoju przedsiębiorczości w mieście</t>
  </si>
  <si>
    <t>Wkład pieniężny dla Spółki "TBS" na realizację zadania: Budowa dwóch budynków mieszkalnychwielorodzinnych sześciokondygnacyjnych na osiedlu Olsztyńskim w Bełchatowie                                                                      Cel: Zabezpieczenie potrzeb mieszkaniowych osób mieszkających na terenie Miasta Bełchatowa</t>
  </si>
  <si>
    <t>Konserwacja, pielęgnacja oraz rewaloryzacja zieleni                                                                            Cel: zachowanie istniejącego stanu w obszarze systemu zieleni miejskiej, zapewnienie mieszkańcom odpowiednich warunków życia, stworzenie możliwości wypoczynku, rekreacji czynnej oraz biernej</t>
  </si>
  <si>
    <t>PT i budowa oświetlenia ulic na terenie Miasta Bełchatowa (ul. Gliniana, ul. Cegielniana, ul. Piłsudskiego).                                                                                     Cel: poprawa warunków bezpieczeństwa w mieście</t>
  </si>
  <si>
    <t>c) programy, projekty lub zadania pozostałe (inne niż wymienione w lit.a) (razem)</t>
  </si>
  <si>
    <t>Zespół ds. Promocji i Współpracy z Miastami Partnerskimi Urzędu Miasta Bełchatowa</t>
  </si>
  <si>
    <t xml:space="preserve">Rewitalizacja Centrum Miasta Bełchatowa - etap I - Przebudowa ulicy Piłsudskiego wraz z infrastrukturą komunalną                                                                           Cel: Poprawa stanu bezpieczeństwa publicznego, warunków mieszkaniowych społeczeństwa </t>
  </si>
  <si>
    <t>Opracowanie Strategii Marki Miasta Bełchatowa związanej z województwem łódzkim                                                                  Cel: Promocja Miasta Bełchatowa</t>
  </si>
  <si>
    <t>Utrzymanie Systemu Zarządzania Jakością zgodnego z wymogami międzynarodowej normy ISO 9001.                                                                       Cel: funkcjonowanie Urzędu Miasta Bełchatowa  w oparciu o jakościowe standardy międzynarodowej normy ISO 9001 w celu poprawy jakości świadczonych przez urząd usług</t>
  </si>
  <si>
    <t>Opracowanie kompleksowej dokumentacji projektowej dla osiedla mieszkaniowego "Ludwików" w obszarze ograniczonym ulicami: Lipową, Al. Ks. Kard. S. Wyszyńskiego, Ludwikowską i zachodnią granicą Miasta Bełchatowa w kierunku północnym.                                                                              Cel: poprawa warunków mieszkaniowych, a także ochrona środowiska</t>
  </si>
  <si>
    <t>Utrzymanie czystości i porządku na terenie Miasta Bełchatowa.                                                                                       Cel: zapewnienie należytego stanu sanitarnego i estetycznego miasta</t>
  </si>
  <si>
    <t>Wydział Geodezji i Architektury</t>
  </si>
  <si>
    <t>Rozwój Zintegrowanego Systemu Zarządzania Jednostką Samorządu Terytorialnego                     Cel: Budowa rozwiązania informatycznego obejmującego integrację zasobów informacyjnych i baz danych służących do poprawy obsługi mieszkańcó oraz zaoferowanie jak największej ilości usług świadczonych na drodze elektronicznej</t>
  </si>
  <si>
    <t>Budowa ul. Św.Stanisława Biskupa                              Cel:Poprawa stanu bezpieczeństwa publicznego, warunków mieszkaniowych społeczeństwa</t>
  </si>
  <si>
    <t>Budowa ścieżki rowerowej w ciągu ulicy Piłsudskiego                                                           Cel:Poprawa stanu bezpieczeństwa publicznego, warunków mieszkaniowych społeczeństwa</t>
  </si>
  <si>
    <t>PT i budowa ulicy Witosa wraz z parkingiem przy budynku Miejskiego Centrum Kultury wraz z ekspozycją Giganty Mocy                                                           Cel:Poprawa stanu bezpieczeństwa publicznego, warunków komunikacji miejskiej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</si>
</sst>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6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10"/>
      <name val="Czcionka tekstu podstawowego"/>
      <family val="2"/>
    </font>
    <font>
      <sz val="10"/>
      <color indexed="10"/>
      <name val="Czcionka tekstu podstawowego"/>
      <family val="0"/>
    </font>
    <font>
      <sz val="8"/>
      <color indexed="10"/>
      <name val="Czcionka tekstu podstawowego"/>
      <family val="2"/>
    </font>
    <font>
      <sz val="9"/>
      <color indexed="10"/>
      <name val="Czcionka tekstu podstawowego"/>
      <family val="2"/>
    </font>
    <font>
      <b/>
      <sz val="9"/>
      <color indexed="10"/>
      <name val="Czcionka tekstu podstawowego"/>
      <family val="0"/>
    </font>
    <font>
      <b/>
      <sz val="8"/>
      <color indexed="10"/>
      <name val="Czcionka tekstu podstawowego"/>
      <family val="2"/>
    </font>
    <font>
      <b/>
      <sz val="10"/>
      <color indexed="10"/>
      <name val="Czcionka tekstu podstawowego"/>
      <family val="0"/>
    </font>
    <font>
      <sz val="14"/>
      <color indexed="10"/>
      <name val="Czcionka tekstu podstawowego"/>
      <family val="2"/>
    </font>
    <font>
      <b/>
      <sz val="12"/>
      <color indexed="10"/>
      <name val="Czcionka tekstu podstawowego"/>
      <family val="2"/>
    </font>
    <font>
      <b/>
      <sz val="11"/>
      <color indexed="10"/>
      <name val="Czcionka tekstu podstawowego"/>
      <family val="2"/>
    </font>
    <font>
      <sz val="10"/>
      <color indexed="10"/>
      <name val="Times New Roman"/>
      <family val="1"/>
    </font>
    <font>
      <i/>
      <sz val="10"/>
      <color indexed="10"/>
      <name val="Czcionka tekstu podstawowego"/>
      <family val="0"/>
    </font>
    <font>
      <sz val="10"/>
      <name val="Times New Roman"/>
      <family val="1"/>
    </font>
    <font>
      <sz val="10"/>
      <name val="Czcionka tekstu podstawowego"/>
      <family val="0"/>
    </font>
    <font>
      <sz val="8"/>
      <name val="Czcionka tekstu podstawowego"/>
      <family val="2"/>
    </font>
    <font>
      <i/>
      <sz val="10"/>
      <name val="Times New Roman"/>
      <family val="1"/>
    </font>
    <font>
      <i/>
      <sz val="10"/>
      <name val="Czcionka tekstu podstawowego"/>
      <family val="0"/>
    </font>
    <font>
      <b/>
      <sz val="8"/>
      <name val="Czcionka tekstu podstawowego"/>
      <family val="2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0.5"/>
      <name val="Times New Roman"/>
      <family val="1"/>
    </font>
    <font>
      <b/>
      <sz val="10"/>
      <name val="Czcionka tekstu podstawowego"/>
      <family val="0"/>
    </font>
    <font>
      <b/>
      <sz val="12"/>
      <name val="Times New Roman"/>
      <family val="1"/>
    </font>
    <font>
      <b/>
      <sz val="18"/>
      <name val="Czcionka tekstu podstawowego"/>
      <family val="2"/>
    </font>
    <font>
      <sz val="9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Protection="0">
      <alignment/>
    </xf>
    <xf numFmtId="0" fontId="1" fillId="0" borderId="0">
      <alignment/>
      <protection/>
    </xf>
    <xf numFmtId="0" fontId="56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9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Fill="1" applyAlignment="1">
      <alignment wrapText="1"/>
    </xf>
    <xf numFmtId="0" fontId="8" fillId="0" borderId="10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1" fillId="0" borderId="10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/>
    </xf>
    <xf numFmtId="4" fontId="7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4" fontId="19" fillId="0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0" fontId="23" fillId="0" borderId="10" xfId="0" applyFont="1" applyFill="1" applyBorder="1" applyAlignment="1">
      <alignment/>
    </xf>
    <xf numFmtId="4" fontId="27" fillId="0" borderId="10" xfId="0" applyNumberFormat="1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9" fillId="0" borderId="0" xfId="0" applyFont="1" applyAlignment="1">
      <alignment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right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4" fontId="19" fillId="0" borderId="10" xfId="0" applyNumberFormat="1" applyFont="1" applyFill="1" applyBorder="1" applyAlignment="1">
      <alignment horizontal="right" vertical="center" wrapText="1"/>
    </xf>
    <xf numFmtId="0" fontId="18" fillId="0" borderId="11" xfId="0" applyNumberFormat="1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right" vertical="center" wrapText="1"/>
    </xf>
    <xf numFmtId="4" fontId="19" fillId="0" borderId="12" xfId="0" applyNumberFormat="1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22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right" vertical="center"/>
    </xf>
    <xf numFmtId="0" fontId="18" fillId="0" borderId="14" xfId="0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4" fontId="17" fillId="0" borderId="10" xfId="0" applyNumberFormat="1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0" fontId="28" fillId="0" borderId="16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/>
    </xf>
    <xf numFmtId="0" fontId="25" fillId="0" borderId="12" xfId="0" applyFont="1" applyFill="1" applyBorder="1" applyAlignment="1">
      <alignment horizontal="left"/>
    </xf>
    <xf numFmtId="0" fontId="25" fillId="0" borderId="16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left" wrapText="1"/>
    </xf>
    <xf numFmtId="0" fontId="26" fillId="0" borderId="16" xfId="0" applyFont="1" applyFill="1" applyBorder="1" applyAlignment="1">
      <alignment horizontal="left" wrapText="1"/>
    </xf>
    <xf numFmtId="0" fontId="24" fillId="0" borderId="11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wrapText="1"/>
    </xf>
    <xf numFmtId="0" fontId="25" fillId="0" borderId="12" xfId="0" applyFont="1" applyFill="1" applyBorder="1" applyAlignment="1">
      <alignment horizontal="left" wrapText="1"/>
    </xf>
    <xf numFmtId="0" fontId="25" fillId="0" borderId="16" xfId="0" applyFont="1" applyFill="1" applyBorder="1" applyAlignment="1">
      <alignment horizontal="left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4" xfId="53"/>
    <cellStyle name="Normalny 5" xfId="54"/>
    <cellStyle name="Normalny 6" xfId="55"/>
    <cellStyle name="Obliczenia" xfId="56"/>
    <cellStyle name="Percent" xfId="57"/>
    <cellStyle name="Procentowy 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X81"/>
  <sheetViews>
    <sheetView tabSelected="1" zoomScale="80" zoomScaleNormal="80" zoomScaleSheetLayoutView="75" workbookViewId="0" topLeftCell="A1">
      <selection activeCell="N8" sqref="N8"/>
    </sheetView>
  </sheetViews>
  <sheetFormatPr defaultColWidth="8.796875" defaultRowHeight="14.25" outlineLevelRow="2" outlineLevelCol="1"/>
  <cols>
    <col min="1" max="1" width="3.19921875" style="16" customWidth="1"/>
    <col min="2" max="2" width="33.8984375" style="16" customWidth="1"/>
    <col min="3" max="3" width="11.59765625" style="16" customWidth="1"/>
    <col min="4" max="5" width="4.19921875" style="16" customWidth="1"/>
    <col min="6" max="6" width="3.8984375" style="16" customWidth="1"/>
    <col min="7" max="7" width="6.09765625" style="16" customWidth="1"/>
    <col min="8" max="8" width="13.19921875" style="16" customWidth="1"/>
    <col min="9" max="9" width="12.09765625" style="20" customWidth="1"/>
    <col min="10" max="10" width="12.19921875" style="16" customWidth="1"/>
    <col min="11" max="11" width="12.3984375" style="16" customWidth="1"/>
    <col min="12" max="12" width="12.5" style="16" customWidth="1"/>
    <col min="13" max="13" width="12.09765625" style="16" customWidth="1" outlineLevel="1"/>
    <col min="14" max="14" width="11.8984375" style="16" customWidth="1"/>
    <col min="15" max="15" width="11.5" style="16" customWidth="1"/>
    <col min="16" max="16" width="11.69921875" style="16" customWidth="1"/>
    <col min="17" max="17" width="11" style="16" customWidth="1"/>
    <col min="18" max="18" width="10.59765625" style="16" customWidth="1"/>
    <col min="19" max="19" width="12.8984375" style="16" customWidth="1" outlineLevel="1"/>
    <col min="20" max="16384" width="9" style="16" customWidth="1"/>
  </cols>
  <sheetData>
    <row r="1" spans="1:19" s="1" customFormat="1" ht="23.25">
      <c r="A1" s="29"/>
      <c r="B1" s="30" t="s">
        <v>56</v>
      </c>
      <c r="C1" s="31"/>
      <c r="D1" s="31"/>
      <c r="E1" s="31"/>
      <c r="F1" s="31"/>
      <c r="G1" s="31"/>
      <c r="H1" s="31"/>
      <c r="I1" s="2"/>
      <c r="J1" s="3"/>
      <c r="S1" s="32" t="s">
        <v>40</v>
      </c>
    </row>
    <row r="2" spans="1:9" s="1" customFormat="1" ht="12">
      <c r="A2" s="29"/>
      <c r="B2" s="31"/>
      <c r="C2" s="31"/>
      <c r="D2" s="31"/>
      <c r="E2" s="31"/>
      <c r="F2" s="31"/>
      <c r="G2" s="31"/>
      <c r="H2" s="31"/>
      <c r="I2" s="4"/>
    </row>
    <row r="3" spans="1:24" s="1" customFormat="1" ht="68.25" customHeight="1">
      <c r="A3" s="55" t="s">
        <v>48</v>
      </c>
      <c r="B3" s="55" t="s">
        <v>4</v>
      </c>
      <c r="C3" s="55" t="s">
        <v>5</v>
      </c>
      <c r="D3" s="57" t="s">
        <v>39</v>
      </c>
      <c r="E3" s="58"/>
      <c r="F3" s="57" t="s">
        <v>6</v>
      </c>
      <c r="G3" s="58"/>
      <c r="H3" s="55" t="s">
        <v>7</v>
      </c>
      <c r="I3" s="55" t="s">
        <v>47</v>
      </c>
      <c r="J3" s="62" t="s">
        <v>8</v>
      </c>
      <c r="K3" s="63"/>
      <c r="L3" s="63"/>
      <c r="M3" s="63"/>
      <c r="N3" s="63"/>
      <c r="O3" s="63"/>
      <c r="P3" s="63"/>
      <c r="Q3" s="63"/>
      <c r="R3" s="63"/>
      <c r="S3" s="55" t="s">
        <v>9</v>
      </c>
      <c r="W3" s="4"/>
      <c r="X3" s="4"/>
    </row>
    <row r="4" spans="1:19" s="1" customFormat="1" ht="23.25" customHeight="1">
      <c r="A4" s="56"/>
      <c r="B4" s="56"/>
      <c r="C4" s="56"/>
      <c r="D4" s="27" t="s">
        <v>10</v>
      </c>
      <c r="E4" s="27" t="s">
        <v>11</v>
      </c>
      <c r="F4" s="27" t="s">
        <v>12</v>
      </c>
      <c r="G4" s="27" t="s">
        <v>13</v>
      </c>
      <c r="H4" s="56"/>
      <c r="I4" s="56"/>
      <c r="J4" s="28">
        <v>2012</v>
      </c>
      <c r="K4" s="27">
        <v>2013</v>
      </c>
      <c r="L4" s="27">
        <v>2014</v>
      </c>
      <c r="M4" s="27">
        <v>2015</v>
      </c>
      <c r="N4" s="27">
        <v>2016</v>
      </c>
      <c r="O4" s="27">
        <v>2017</v>
      </c>
      <c r="P4" s="27">
        <v>2018</v>
      </c>
      <c r="Q4" s="27">
        <v>2019</v>
      </c>
      <c r="R4" s="27">
        <v>2020</v>
      </c>
      <c r="S4" s="56"/>
    </row>
    <row r="5" spans="1:19" s="1" customFormat="1" ht="11.25" customHeight="1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  <c r="K5" s="27">
        <v>11</v>
      </c>
      <c r="L5" s="27">
        <v>12</v>
      </c>
      <c r="M5" s="27">
        <v>13</v>
      </c>
      <c r="N5" s="27">
        <v>14</v>
      </c>
      <c r="O5" s="27">
        <v>15</v>
      </c>
      <c r="P5" s="27">
        <v>16</v>
      </c>
      <c r="Q5" s="27">
        <v>17</v>
      </c>
      <c r="R5" s="27">
        <v>18</v>
      </c>
      <c r="S5" s="27">
        <v>20</v>
      </c>
    </row>
    <row r="6" spans="1:19" s="6" customFormat="1" ht="21" customHeight="1">
      <c r="A6" s="5"/>
      <c r="B6" s="59" t="s">
        <v>14</v>
      </c>
      <c r="C6" s="60"/>
      <c r="D6" s="60"/>
      <c r="E6" s="60"/>
      <c r="F6" s="60"/>
      <c r="G6" s="61"/>
      <c r="H6" s="26">
        <f>H7+H8</f>
        <v>271265851.45000005</v>
      </c>
      <c r="I6" s="26">
        <f aca="true" t="shared" si="0" ref="I6:S6">I7+I8</f>
        <v>79885274.34</v>
      </c>
      <c r="J6" s="26">
        <f t="shared" si="0"/>
        <v>42705384.68</v>
      </c>
      <c r="K6" s="26">
        <f t="shared" si="0"/>
        <v>57828393.21</v>
      </c>
      <c r="L6" s="26">
        <f t="shared" si="0"/>
        <v>19204717.03</v>
      </c>
      <c r="M6" s="26">
        <f t="shared" si="0"/>
        <v>14579683.379999999</v>
      </c>
      <c r="N6" s="26">
        <f t="shared" si="0"/>
        <v>14084304.05</v>
      </c>
      <c r="O6" s="26">
        <f t="shared" si="0"/>
        <v>13882472.81</v>
      </c>
      <c r="P6" s="26">
        <f t="shared" si="0"/>
        <v>14243521.95</v>
      </c>
      <c r="Q6" s="26">
        <f t="shared" si="0"/>
        <v>7423400</v>
      </c>
      <c r="R6" s="26">
        <f t="shared" si="0"/>
        <v>7428700</v>
      </c>
      <c r="S6" s="26">
        <f t="shared" si="0"/>
        <v>114507916.32999998</v>
      </c>
    </row>
    <row r="7" spans="1:19" s="8" customFormat="1" ht="15.75">
      <c r="A7" s="7"/>
      <c r="B7" s="64" t="s">
        <v>15</v>
      </c>
      <c r="C7" s="65"/>
      <c r="D7" s="65"/>
      <c r="E7" s="65"/>
      <c r="F7" s="65"/>
      <c r="G7" s="66"/>
      <c r="H7" s="23">
        <f>H10+H56</f>
        <v>161872325.60000002</v>
      </c>
      <c r="I7" s="23">
        <f aca="true" t="shared" si="1" ref="I7:S7">I10+I56</f>
        <v>50283017.37</v>
      </c>
      <c r="J7" s="23">
        <f t="shared" si="1"/>
        <v>12834478.52</v>
      </c>
      <c r="K7" s="23">
        <f t="shared" si="1"/>
        <v>13808030.49</v>
      </c>
      <c r="L7" s="23">
        <f t="shared" si="1"/>
        <v>13804717.030000001</v>
      </c>
      <c r="M7" s="23">
        <f t="shared" si="1"/>
        <v>14079683.379999999</v>
      </c>
      <c r="N7" s="23">
        <f t="shared" si="1"/>
        <v>14084304.05</v>
      </c>
      <c r="O7" s="23">
        <f t="shared" si="1"/>
        <v>13882472.81</v>
      </c>
      <c r="P7" s="23">
        <f t="shared" si="1"/>
        <v>14243521.95</v>
      </c>
      <c r="Q7" s="23">
        <f t="shared" si="1"/>
        <v>7423400</v>
      </c>
      <c r="R7" s="23">
        <f t="shared" si="1"/>
        <v>7428700</v>
      </c>
      <c r="S7" s="23">
        <f t="shared" si="1"/>
        <v>76930206.57</v>
      </c>
    </row>
    <row r="8" spans="1:19" s="8" customFormat="1" ht="15.75">
      <c r="A8" s="7"/>
      <c r="B8" s="64" t="s">
        <v>16</v>
      </c>
      <c r="C8" s="65"/>
      <c r="D8" s="65"/>
      <c r="E8" s="65"/>
      <c r="F8" s="65"/>
      <c r="G8" s="66"/>
      <c r="H8" s="23">
        <f>H11</f>
        <v>109393525.85</v>
      </c>
      <c r="I8" s="23">
        <f aca="true" t="shared" si="2" ref="I8:S8">I11</f>
        <v>29602256.97</v>
      </c>
      <c r="J8" s="23">
        <f t="shared" si="2"/>
        <v>29870906.16</v>
      </c>
      <c r="K8" s="23">
        <f t="shared" si="2"/>
        <v>44020362.72</v>
      </c>
      <c r="L8" s="23">
        <f t="shared" si="2"/>
        <v>5400000</v>
      </c>
      <c r="M8" s="23">
        <f t="shared" si="2"/>
        <v>500000</v>
      </c>
      <c r="N8" s="23">
        <f t="shared" si="2"/>
        <v>0</v>
      </c>
      <c r="O8" s="23">
        <f t="shared" si="2"/>
        <v>0</v>
      </c>
      <c r="P8" s="23">
        <f t="shared" si="2"/>
        <v>0</v>
      </c>
      <c r="Q8" s="23">
        <f t="shared" si="2"/>
        <v>0</v>
      </c>
      <c r="R8" s="23">
        <f t="shared" si="2"/>
        <v>0</v>
      </c>
      <c r="S8" s="23">
        <f t="shared" si="2"/>
        <v>37577709.76</v>
      </c>
    </row>
    <row r="9" spans="1:19" s="8" customFormat="1" ht="15.75">
      <c r="A9" s="25"/>
      <c r="B9" s="64" t="s">
        <v>17</v>
      </c>
      <c r="C9" s="65"/>
      <c r="D9" s="65"/>
      <c r="E9" s="65"/>
      <c r="F9" s="65"/>
      <c r="G9" s="66"/>
      <c r="H9" s="21">
        <f>H10+H11</f>
        <v>109688095.03</v>
      </c>
      <c r="I9" s="21">
        <f aca="true" t="shared" si="3" ref="I9:S9">I10+I11</f>
        <v>29612505.93</v>
      </c>
      <c r="J9" s="21">
        <f t="shared" si="3"/>
        <v>30101336.39</v>
      </c>
      <c r="K9" s="21">
        <f t="shared" si="3"/>
        <v>44074252.71</v>
      </c>
      <c r="L9" s="21">
        <f t="shared" si="3"/>
        <v>5400000</v>
      </c>
      <c r="M9" s="21">
        <f t="shared" si="3"/>
        <v>500000</v>
      </c>
      <c r="N9" s="21">
        <f t="shared" si="3"/>
        <v>0</v>
      </c>
      <c r="O9" s="21">
        <f t="shared" si="3"/>
        <v>0</v>
      </c>
      <c r="P9" s="21">
        <f t="shared" si="3"/>
        <v>0</v>
      </c>
      <c r="Q9" s="21">
        <f t="shared" si="3"/>
        <v>0</v>
      </c>
      <c r="R9" s="21">
        <f t="shared" si="3"/>
        <v>0</v>
      </c>
      <c r="S9" s="21">
        <f t="shared" si="3"/>
        <v>37815219.76</v>
      </c>
    </row>
    <row r="10" spans="1:19" s="8" customFormat="1" ht="15.75">
      <c r="A10" s="7"/>
      <c r="B10" s="64" t="s">
        <v>15</v>
      </c>
      <c r="C10" s="65"/>
      <c r="D10" s="65"/>
      <c r="E10" s="65"/>
      <c r="F10" s="65"/>
      <c r="G10" s="66"/>
      <c r="H10" s="21">
        <f>H13+H25</f>
        <v>294569.18</v>
      </c>
      <c r="I10" s="21">
        <f aca="true" t="shared" si="4" ref="I10:S10">I13+I25</f>
        <v>10248.96</v>
      </c>
      <c r="J10" s="21">
        <f t="shared" si="4"/>
        <v>230430.23</v>
      </c>
      <c r="K10" s="21">
        <f t="shared" si="4"/>
        <v>53889.99</v>
      </c>
      <c r="L10" s="21">
        <f t="shared" si="4"/>
        <v>0</v>
      </c>
      <c r="M10" s="21">
        <f t="shared" si="4"/>
        <v>0</v>
      </c>
      <c r="N10" s="21">
        <f t="shared" si="4"/>
        <v>0</v>
      </c>
      <c r="O10" s="21">
        <f t="shared" si="4"/>
        <v>0</v>
      </c>
      <c r="P10" s="21">
        <f t="shared" si="4"/>
        <v>0</v>
      </c>
      <c r="Q10" s="21">
        <f t="shared" si="4"/>
        <v>0</v>
      </c>
      <c r="R10" s="21">
        <f t="shared" si="4"/>
        <v>0</v>
      </c>
      <c r="S10" s="21">
        <f t="shared" si="4"/>
        <v>237510</v>
      </c>
    </row>
    <row r="11" spans="1:23" s="8" customFormat="1" ht="15.75">
      <c r="A11" s="25"/>
      <c r="B11" s="64" t="s">
        <v>16</v>
      </c>
      <c r="C11" s="65"/>
      <c r="D11" s="65"/>
      <c r="E11" s="65"/>
      <c r="F11" s="65"/>
      <c r="G11" s="66"/>
      <c r="H11" s="21">
        <f>H19+H27</f>
        <v>109393525.85</v>
      </c>
      <c r="I11" s="21">
        <f aca="true" t="shared" si="5" ref="I11:S11">I19+I27</f>
        <v>29602256.97</v>
      </c>
      <c r="J11" s="21">
        <f>J19+J27</f>
        <v>29870906.16</v>
      </c>
      <c r="K11" s="21">
        <f t="shared" si="5"/>
        <v>44020362.72</v>
      </c>
      <c r="L11" s="21">
        <f t="shared" si="5"/>
        <v>5400000</v>
      </c>
      <c r="M11" s="21">
        <f t="shared" si="5"/>
        <v>500000</v>
      </c>
      <c r="N11" s="21">
        <f t="shared" si="5"/>
        <v>0</v>
      </c>
      <c r="O11" s="21">
        <f t="shared" si="5"/>
        <v>0</v>
      </c>
      <c r="P11" s="21">
        <f t="shared" si="5"/>
        <v>0</v>
      </c>
      <c r="Q11" s="21">
        <f t="shared" si="5"/>
        <v>0</v>
      </c>
      <c r="R11" s="21">
        <f t="shared" si="5"/>
        <v>0</v>
      </c>
      <c r="S11" s="21">
        <f t="shared" si="5"/>
        <v>37577709.76</v>
      </c>
      <c r="W11" s="24"/>
    </row>
    <row r="12" spans="1:19" s="9" customFormat="1" ht="28.5" customHeight="1">
      <c r="A12" s="7"/>
      <c r="B12" s="68" t="s">
        <v>18</v>
      </c>
      <c r="C12" s="69"/>
      <c r="D12" s="69"/>
      <c r="E12" s="69"/>
      <c r="F12" s="69"/>
      <c r="G12" s="70"/>
      <c r="H12" s="23">
        <f>H13+H19</f>
        <v>37034539.949999996</v>
      </c>
      <c r="I12" s="23">
        <f aca="true" t="shared" si="6" ref="I12:S12">I13+I19</f>
        <v>196098.96</v>
      </c>
      <c r="J12" s="23">
        <f t="shared" si="6"/>
        <v>14059459.530000001</v>
      </c>
      <c r="K12" s="23">
        <f t="shared" si="6"/>
        <v>22778981.459999997</v>
      </c>
      <c r="L12" s="23">
        <f t="shared" si="6"/>
        <v>0</v>
      </c>
      <c r="M12" s="23">
        <f t="shared" si="6"/>
        <v>0</v>
      </c>
      <c r="N12" s="23">
        <f t="shared" si="6"/>
        <v>0</v>
      </c>
      <c r="O12" s="23">
        <f t="shared" si="6"/>
        <v>0</v>
      </c>
      <c r="P12" s="23">
        <f t="shared" si="6"/>
        <v>0</v>
      </c>
      <c r="Q12" s="23">
        <f t="shared" si="6"/>
        <v>0</v>
      </c>
      <c r="R12" s="23">
        <f t="shared" si="6"/>
        <v>0</v>
      </c>
      <c r="S12" s="23">
        <f t="shared" si="6"/>
        <v>15915219.759999998</v>
      </c>
    </row>
    <row r="13" spans="1:19" s="9" customFormat="1" ht="22.5" customHeight="1" outlineLevel="1">
      <c r="A13" s="25"/>
      <c r="B13" s="71" t="s">
        <v>19</v>
      </c>
      <c r="C13" s="72"/>
      <c r="D13" s="72"/>
      <c r="E13" s="72"/>
      <c r="F13" s="72"/>
      <c r="G13" s="73"/>
      <c r="H13" s="23">
        <f>SUM(H14:H18)</f>
        <v>290879.18</v>
      </c>
      <c r="I13" s="23">
        <f>SUM(I14:I18)</f>
        <v>10248.96</v>
      </c>
      <c r="J13" s="23">
        <f aca="true" t="shared" si="7" ref="J13:S13">SUM(J14:J18)</f>
        <v>230430.23</v>
      </c>
      <c r="K13" s="23">
        <f t="shared" si="7"/>
        <v>50199.99</v>
      </c>
      <c r="L13" s="23">
        <f t="shared" si="7"/>
        <v>0</v>
      </c>
      <c r="M13" s="23">
        <f t="shared" si="7"/>
        <v>0</v>
      </c>
      <c r="N13" s="23">
        <f t="shared" si="7"/>
        <v>0</v>
      </c>
      <c r="O13" s="23">
        <f t="shared" si="7"/>
        <v>0</v>
      </c>
      <c r="P13" s="23">
        <f t="shared" si="7"/>
        <v>0</v>
      </c>
      <c r="Q13" s="23">
        <f t="shared" si="7"/>
        <v>0</v>
      </c>
      <c r="R13" s="23">
        <f t="shared" si="7"/>
        <v>0</v>
      </c>
      <c r="S13" s="23">
        <f t="shared" si="7"/>
        <v>237510</v>
      </c>
    </row>
    <row r="14" spans="1:20" s="9" customFormat="1" ht="81.75" customHeight="1" outlineLevel="2">
      <c r="A14" s="22">
        <v>1</v>
      </c>
      <c r="B14" s="33" t="s">
        <v>52</v>
      </c>
      <c r="C14" s="34" t="s">
        <v>23</v>
      </c>
      <c r="D14" s="35">
        <v>2011</v>
      </c>
      <c r="E14" s="35">
        <v>2013</v>
      </c>
      <c r="F14" s="35">
        <v>600</v>
      </c>
      <c r="G14" s="35">
        <v>60095</v>
      </c>
      <c r="H14" s="36">
        <f>SUM(I14:R14)</f>
        <v>24400</v>
      </c>
      <c r="I14" s="36"/>
      <c r="J14" s="36">
        <v>7320</v>
      </c>
      <c r="K14" s="36">
        <v>17080</v>
      </c>
      <c r="L14" s="36"/>
      <c r="M14" s="36"/>
      <c r="N14" s="36"/>
      <c r="O14" s="36"/>
      <c r="P14" s="36"/>
      <c r="Q14" s="36"/>
      <c r="R14" s="36"/>
      <c r="S14" s="36">
        <v>24400</v>
      </c>
      <c r="T14" s="11"/>
    </row>
    <row r="15" spans="1:20" s="9" customFormat="1" ht="78" customHeight="1" outlineLevel="2">
      <c r="A15" s="22">
        <v>2</v>
      </c>
      <c r="B15" s="37" t="s">
        <v>77</v>
      </c>
      <c r="C15" s="38" t="s">
        <v>23</v>
      </c>
      <c r="D15" s="39">
        <v>2011</v>
      </c>
      <c r="E15" s="35">
        <v>2012</v>
      </c>
      <c r="F15" s="35">
        <v>600</v>
      </c>
      <c r="G15" s="35">
        <v>60095</v>
      </c>
      <c r="H15" s="36">
        <f>SUM(I15:R15)</f>
        <v>20000</v>
      </c>
      <c r="I15" s="40"/>
      <c r="J15" s="36">
        <v>20000</v>
      </c>
      <c r="K15" s="36"/>
      <c r="L15" s="36"/>
      <c r="M15" s="36"/>
      <c r="N15" s="36"/>
      <c r="O15" s="36"/>
      <c r="P15" s="36"/>
      <c r="Q15" s="36"/>
      <c r="R15" s="36"/>
      <c r="S15" s="36">
        <v>20000</v>
      </c>
      <c r="T15" s="11"/>
    </row>
    <row r="16" spans="1:20" s="9" customFormat="1" ht="80.25" customHeight="1" outlineLevel="2">
      <c r="A16" s="22">
        <v>3</v>
      </c>
      <c r="B16" s="37" t="s">
        <v>62</v>
      </c>
      <c r="C16" s="38" t="s">
        <v>23</v>
      </c>
      <c r="D16" s="39">
        <v>2011</v>
      </c>
      <c r="E16" s="35">
        <v>2013</v>
      </c>
      <c r="F16" s="35">
        <v>600</v>
      </c>
      <c r="G16" s="35">
        <v>60095</v>
      </c>
      <c r="H16" s="36">
        <f>SUM(I16:R16)</f>
        <v>20000</v>
      </c>
      <c r="I16" s="40"/>
      <c r="J16" s="36"/>
      <c r="K16" s="36">
        <v>20000</v>
      </c>
      <c r="L16" s="36"/>
      <c r="M16" s="36"/>
      <c r="N16" s="36"/>
      <c r="O16" s="36"/>
      <c r="P16" s="36"/>
      <c r="Q16" s="36"/>
      <c r="R16" s="36"/>
      <c r="S16" s="36"/>
      <c r="T16" s="11"/>
    </row>
    <row r="17" spans="1:20" s="13" customFormat="1" ht="91.5" customHeight="1" outlineLevel="2">
      <c r="A17" s="22">
        <v>4</v>
      </c>
      <c r="B17" s="38" t="s">
        <v>78</v>
      </c>
      <c r="C17" s="38" t="s">
        <v>76</v>
      </c>
      <c r="D17" s="41">
        <v>2011</v>
      </c>
      <c r="E17" s="42">
        <v>2012</v>
      </c>
      <c r="F17" s="42">
        <v>750</v>
      </c>
      <c r="G17" s="42">
        <v>75075</v>
      </c>
      <c r="H17" s="43">
        <f>SUM(I17:R17)</f>
        <v>200859</v>
      </c>
      <c r="I17" s="44">
        <v>7749</v>
      </c>
      <c r="J17" s="36">
        <v>193110</v>
      </c>
      <c r="K17" s="36"/>
      <c r="L17" s="36"/>
      <c r="M17" s="36"/>
      <c r="N17" s="36"/>
      <c r="O17" s="36"/>
      <c r="P17" s="36"/>
      <c r="Q17" s="36"/>
      <c r="R17" s="36"/>
      <c r="S17" s="36">
        <f>SUM(J17:R17)</f>
        <v>193110</v>
      </c>
      <c r="T17" s="12"/>
    </row>
    <row r="18" spans="1:20" s="9" customFormat="1" ht="78.75" customHeight="1" outlineLevel="2">
      <c r="A18" s="22">
        <v>5</v>
      </c>
      <c r="B18" s="38" t="s">
        <v>0</v>
      </c>
      <c r="C18" s="34" t="s">
        <v>23</v>
      </c>
      <c r="D18" s="41">
        <v>2010</v>
      </c>
      <c r="E18" s="42">
        <v>2013</v>
      </c>
      <c r="F18" s="42">
        <v>921</v>
      </c>
      <c r="G18" s="42">
        <v>92113</v>
      </c>
      <c r="H18" s="36">
        <f>SUM(I18:R18)</f>
        <v>25620.18</v>
      </c>
      <c r="I18" s="36">
        <v>2499.96</v>
      </c>
      <c r="J18" s="36">
        <v>10000.23</v>
      </c>
      <c r="K18" s="36">
        <v>13119.99</v>
      </c>
      <c r="L18" s="36"/>
      <c r="M18" s="36"/>
      <c r="N18" s="36"/>
      <c r="O18" s="36"/>
      <c r="P18" s="36"/>
      <c r="Q18" s="36"/>
      <c r="R18" s="36"/>
      <c r="S18" s="36"/>
      <c r="T18" s="11"/>
    </row>
    <row r="19" spans="1:20" s="9" customFormat="1" ht="24.75" customHeight="1" outlineLevel="1">
      <c r="A19" s="25"/>
      <c r="B19" s="67" t="s">
        <v>20</v>
      </c>
      <c r="C19" s="67"/>
      <c r="D19" s="67"/>
      <c r="E19" s="67"/>
      <c r="F19" s="67"/>
      <c r="G19" s="67"/>
      <c r="H19" s="23">
        <f>SUM(H20:H23)</f>
        <v>36743660.769999996</v>
      </c>
      <c r="I19" s="23">
        <f aca="true" t="shared" si="8" ref="I19:S19">SUM(I20:I23)</f>
        <v>185850</v>
      </c>
      <c r="J19" s="23">
        <f t="shared" si="8"/>
        <v>13829029.3</v>
      </c>
      <c r="K19" s="23">
        <f t="shared" si="8"/>
        <v>22728781.47</v>
      </c>
      <c r="L19" s="23">
        <f t="shared" si="8"/>
        <v>0</v>
      </c>
      <c r="M19" s="23">
        <f t="shared" si="8"/>
        <v>0</v>
      </c>
      <c r="N19" s="23">
        <f t="shared" si="8"/>
        <v>0</v>
      </c>
      <c r="O19" s="23">
        <f t="shared" si="8"/>
        <v>0</v>
      </c>
      <c r="P19" s="23">
        <f t="shared" si="8"/>
        <v>0</v>
      </c>
      <c r="Q19" s="23">
        <f t="shared" si="8"/>
        <v>0</v>
      </c>
      <c r="R19" s="23">
        <f t="shared" si="8"/>
        <v>0</v>
      </c>
      <c r="S19" s="23">
        <f t="shared" si="8"/>
        <v>15677709.759999998</v>
      </c>
      <c r="T19" s="11"/>
    </row>
    <row r="20" spans="1:20" s="9" customFormat="1" ht="81.75" customHeight="1" outlineLevel="2">
      <c r="A20" s="22">
        <v>6</v>
      </c>
      <c r="B20" s="34" t="s">
        <v>52</v>
      </c>
      <c r="C20" s="34" t="s">
        <v>25</v>
      </c>
      <c r="D20" s="42">
        <v>2011</v>
      </c>
      <c r="E20" s="42">
        <v>2013</v>
      </c>
      <c r="F20" s="42">
        <v>600</v>
      </c>
      <c r="G20" s="42">
        <v>60014</v>
      </c>
      <c r="H20" s="45">
        <f>SUM(I20:R20)</f>
        <v>11933210.829999998</v>
      </c>
      <c r="I20" s="45"/>
      <c r="J20" s="21">
        <v>2965575.46</v>
      </c>
      <c r="K20" s="21">
        <v>8967635.37</v>
      </c>
      <c r="L20" s="46"/>
      <c r="M20" s="46"/>
      <c r="N20" s="46"/>
      <c r="O20" s="46"/>
      <c r="P20" s="46"/>
      <c r="Q20" s="46"/>
      <c r="R20" s="46"/>
      <c r="S20" s="21">
        <f>SUM(J20:K20)</f>
        <v>11933210.829999998</v>
      </c>
      <c r="T20" s="14"/>
    </row>
    <row r="21" spans="1:20" s="9" customFormat="1" ht="78.75" customHeight="1" outlineLevel="2">
      <c r="A21" s="22">
        <v>7</v>
      </c>
      <c r="B21" s="34" t="s">
        <v>61</v>
      </c>
      <c r="C21" s="34" t="s">
        <v>25</v>
      </c>
      <c r="D21" s="42">
        <v>2011</v>
      </c>
      <c r="E21" s="42">
        <v>2012</v>
      </c>
      <c r="F21" s="42">
        <v>600</v>
      </c>
      <c r="G21" s="42">
        <v>60016</v>
      </c>
      <c r="H21" s="21">
        <f>SUM(I21:R21)</f>
        <v>1453994.93</v>
      </c>
      <c r="I21" s="21">
        <v>0</v>
      </c>
      <c r="J21" s="21">
        <v>1453994.93</v>
      </c>
      <c r="K21" s="21"/>
      <c r="L21" s="21"/>
      <c r="M21" s="21"/>
      <c r="N21" s="21"/>
      <c r="O21" s="21"/>
      <c r="P21" s="21"/>
      <c r="Q21" s="21"/>
      <c r="R21" s="21"/>
      <c r="S21" s="21">
        <v>1453994.93</v>
      </c>
      <c r="T21" s="11"/>
    </row>
    <row r="22" spans="1:20" ht="78.75" customHeight="1" outlineLevel="2">
      <c r="A22" s="22">
        <v>8</v>
      </c>
      <c r="B22" s="33" t="s">
        <v>62</v>
      </c>
      <c r="C22" s="34" t="s">
        <v>25</v>
      </c>
      <c r="D22" s="42">
        <v>2011</v>
      </c>
      <c r="E22" s="42">
        <v>2013</v>
      </c>
      <c r="F22" s="42">
        <v>600</v>
      </c>
      <c r="G22" s="42">
        <v>60016</v>
      </c>
      <c r="H22" s="21">
        <f>SUM(I22:R22)</f>
        <v>2305004</v>
      </c>
      <c r="I22" s="21">
        <v>14500</v>
      </c>
      <c r="J22" s="21"/>
      <c r="K22" s="21">
        <v>2290504</v>
      </c>
      <c r="L22" s="21"/>
      <c r="M22" s="21"/>
      <c r="N22" s="21"/>
      <c r="O22" s="21"/>
      <c r="P22" s="21"/>
      <c r="Q22" s="21"/>
      <c r="R22" s="21"/>
      <c r="S22" s="21">
        <v>2290504</v>
      </c>
      <c r="T22" s="15"/>
    </row>
    <row r="23" spans="1:20" ht="77.25" customHeight="1" outlineLevel="2">
      <c r="A23" s="22">
        <v>9</v>
      </c>
      <c r="B23" s="38" t="s">
        <v>0</v>
      </c>
      <c r="C23" s="34" t="s">
        <v>23</v>
      </c>
      <c r="D23" s="47">
        <v>2010</v>
      </c>
      <c r="E23" s="48">
        <v>2013</v>
      </c>
      <c r="F23" s="42">
        <v>921</v>
      </c>
      <c r="G23" s="42">
        <v>92113</v>
      </c>
      <c r="H23" s="21">
        <f>SUM(I23:R23)</f>
        <v>21051451.009999998</v>
      </c>
      <c r="I23" s="21">
        <v>171350</v>
      </c>
      <c r="J23" s="21">
        <v>9409458.91</v>
      </c>
      <c r="K23" s="21">
        <v>11470642.1</v>
      </c>
      <c r="L23" s="21"/>
      <c r="M23" s="21"/>
      <c r="N23" s="21"/>
      <c r="O23" s="21"/>
      <c r="P23" s="21"/>
      <c r="Q23" s="21"/>
      <c r="R23" s="21"/>
      <c r="S23" s="21"/>
      <c r="T23" s="15"/>
    </row>
    <row r="24" spans="1:20" ht="19.5" customHeight="1">
      <c r="A24" s="10"/>
      <c r="B24" s="68" t="s">
        <v>75</v>
      </c>
      <c r="C24" s="69"/>
      <c r="D24" s="69"/>
      <c r="E24" s="69"/>
      <c r="F24" s="69"/>
      <c r="G24" s="69"/>
      <c r="H24" s="23">
        <f>H27+H25</f>
        <v>72653555.08</v>
      </c>
      <c r="I24" s="23">
        <f aca="true" t="shared" si="9" ref="I24:S24">I27+I25</f>
        <v>29416406.97</v>
      </c>
      <c r="J24" s="23">
        <f t="shared" si="9"/>
        <v>16041876.86</v>
      </c>
      <c r="K24" s="23">
        <f t="shared" si="9"/>
        <v>21295271.25</v>
      </c>
      <c r="L24" s="23">
        <f t="shared" si="9"/>
        <v>5400000</v>
      </c>
      <c r="M24" s="23">
        <f t="shared" si="9"/>
        <v>500000</v>
      </c>
      <c r="N24" s="23">
        <f t="shared" si="9"/>
        <v>0</v>
      </c>
      <c r="O24" s="23">
        <f t="shared" si="9"/>
        <v>0</v>
      </c>
      <c r="P24" s="23">
        <f t="shared" si="9"/>
        <v>0</v>
      </c>
      <c r="Q24" s="23">
        <f t="shared" si="9"/>
        <v>0</v>
      </c>
      <c r="R24" s="23">
        <f t="shared" si="9"/>
        <v>0</v>
      </c>
      <c r="S24" s="23">
        <f t="shared" si="9"/>
        <v>21900000</v>
      </c>
      <c r="T24" s="15"/>
    </row>
    <row r="25" spans="1:20" ht="19.5" customHeight="1">
      <c r="A25" s="10"/>
      <c r="B25" s="71" t="s">
        <v>19</v>
      </c>
      <c r="C25" s="72"/>
      <c r="D25" s="72"/>
      <c r="E25" s="72"/>
      <c r="F25" s="72"/>
      <c r="G25" s="73"/>
      <c r="H25" s="23">
        <f>H26</f>
        <v>3690</v>
      </c>
      <c r="I25" s="23">
        <f aca="true" t="shared" si="10" ref="I25:S25">I26</f>
        <v>0</v>
      </c>
      <c r="J25" s="23">
        <f t="shared" si="10"/>
        <v>0</v>
      </c>
      <c r="K25" s="23">
        <f t="shared" si="10"/>
        <v>3690</v>
      </c>
      <c r="L25" s="23">
        <f t="shared" si="10"/>
        <v>0</v>
      </c>
      <c r="M25" s="23">
        <f t="shared" si="10"/>
        <v>0</v>
      </c>
      <c r="N25" s="23">
        <f t="shared" si="10"/>
        <v>0</v>
      </c>
      <c r="O25" s="23">
        <f t="shared" si="10"/>
        <v>0</v>
      </c>
      <c r="P25" s="23">
        <f t="shared" si="10"/>
        <v>0</v>
      </c>
      <c r="Q25" s="23">
        <f t="shared" si="10"/>
        <v>0</v>
      </c>
      <c r="R25" s="23">
        <f t="shared" si="10"/>
        <v>0</v>
      </c>
      <c r="S25" s="23">
        <f t="shared" si="10"/>
        <v>0</v>
      </c>
      <c r="T25" s="15"/>
    </row>
    <row r="26" spans="1:20" ht="114.75" customHeight="1">
      <c r="A26" s="22">
        <v>10</v>
      </c>
      <c r="B26" s="38" t="s">
        <v>83</v>
      </c>
      <c r="C26" s="53" t="s">
        <v>82</v>
      </c>
      <c r="D26" s="47">
        <v>2012</v>
      </c>
      <c r="E26" s="48">
        <v>2013</v>
      </c>
      <c r="F26" s="42">
        <v>750</v>
      </c>
      <c r="G26" s="42">
        <v>75023</v>
      </c>
      <c r="H26" s="21">
        <f>SUM(I26:R26)</f>
        <v>3690</v>
      </c>
      <c r="I26" s="21">
        <v>0</v>
      </c>
      <c r="J26" s="21">
        <v>0</v>
      </c>
      <c r="K26" s="21">
        <v>3690</v>
      </c>
      <c r="L26" s="21"/>
      <c r="M26" s="21"/>
      <c r="N26" s="21"/>
      <c r="O26" s="21"/>
      <c r="P26" s="21"/>
      <c r="Q26" s="21"/>
      <c r="R26" s="21"/>
      <c r="S26" s="21"/>
      <c r="T26" s="15"/>
    </row>
    <row r="27" spans="1:20" ht="24.75" customHeight="1" outlineLevel="1">
      <c r="A27" s="22"/>
      <c r="B27" s="67" t="s">
        <v>16</v>
      </c>
      <c r="C27" s="67"/>
      <c r="D27" s="67"/>
      <c r="E27" s="67"/>
      <c r="F27" s="67"/>
      <c r="G27" s="67"/>
      <c r="H27" s="23">
        <f>H28+H29+SUM(H36:H54)</f>
        <v>72649865.08</v>
      </c>
      <c r="I27" s="23">
        <f aca="true" t="shared" si="11" ref="I27:S27">I28+I29+SUM(I36:I54)</f>
        <v>29416406.97</v>
      </c>
      <c r="J27" s="23">
        <f>J28+J29+SUM(J36:J54)</f>
        <v>16041876.86</v>
      </c>
      <c r="K27" s="23">
        <f>K28+K29+SUM(K36:K54)</f>
        <v>21291581.25</v>
      </c>
      <c r="L27" s="23">
        <f t="shared" si="11"/>
        <v>5400000</v>
      </c>
      <c r="M27" s="23">
        <f t="shared" si="11"/>
        <v>500000</v>
      </c>
      <c r="N27" s="23">
        <f t="shared" si="11"/>
        <v>0</v>
      </c>
      <c r="O27" s="23">
        <f t="shared" si="11"/>
        <v>0</v>
      </c>
      <c r="P27" s="23">
        <f t="shared" si="11"/>
        <v>0</v>
      </c>
      <c r="Q27" s="23">
        <f t="shared" si="11"/>
        <v>0</v>
      </c>
      <c r="R27" s="23">
        <f t="shared" si="11"/>
        <v>0</v>
      </c>
      <c r="S27" s="23">
        <f t="shared" si="11"/>
        <v>21900000</v>
      </c>
      <c r="T27" s="15"/>
    </row>
    <row r="28" spans="1:20" s="9" customFormat="1" ht="113.25" customHeight="1" outlineLevel="2">
      <c r="A28" s="22">
        <v>11</v>
      </c>
      <c r="B28" s="34" t="s">
        <v>33</v>
      </c>
      <c r="C28" s="34" t="s">
        <v>24</v>
      </c>
      <c r="D28" s="41">
        <v>2008</v>
      </c>
      <c r="E28" s="42">
        <v>2013</v>
      </c>
      <c r="F28" s="42">
        <v>400</v>
      </c>
      <c r="G28" s="42">
        <v>40002</v>
      </c>
      <c r="H28" s="21">
        <f>SUM(I28:Q28)</f>
        <v>19169500</v>
      </c>
      <c r="I28" s="21">
        <v>12045100</v>
      </c>
      <c r="J28" s="21">
        <v>2124400</v>
      </c>
      <c r="K28" s="21">
        <v>5000000</v>
      </c>
      <c r="L28" s="21"/>
      <c r="M28" s="46"/>
      <c r="N28" s="46"/>
      <c r="O28" s="46"/>
      <c r="P28" s="46"/>
      <c r="Q28" s="46"/>
      <c r="R28" s="46"/>
      <c r="S28" s="46"/>
      <c r="T28" s="11"/>
    </row>
    <row r="29" spans="1:20" s="9" customFormat="1" ht="65.25" customHeight="1" outlineLevel="2">
      <c r="A29" s="22">
        <v>12</v>
      </c>
      <c r="B29" s="38" t="s">
        <v>59</v>
      </c>
      <c r="C29" s="34" t="s">
        <v>25</v>
      </c>
      <c r="D29" s="49"/>
      <c r="E29" s="50"/>
      <c r="F29" s="51"/>
      <c r="G29" s="51"/>
      <c r="H29" s="21">
        <f>SUM(H30:H35)</f>
        <v>20269693.88</v>
      </c>
      <c r="I29" s="21">
        <f aca="true" t="shared" si="12" ref="I29:S29">SUM(I30:I35)</f>
        <v>7716693.88</v>
      </c>
      <c r="J29" s="21">
        <f t="shared" si="12"/>
        <v>4623000</v>
      </c>
      <c r="K29" s="21">
        <f t="shared" si="12"/>
        <v>4930000</v>
      </c>
      <c r="L29" s="21">
        <f t="shared" si="12"/>
        <v>2500000</v>
      </c>
      <c r="M29" s="21">
        <f t="shared" si="12"/>
        <v>500000</v>
      </c>
      <c r="N29" s="21">
        <f t="shared" si="12"/>
        <v>0</v>
      </c>
      <c r="O29" s="21">
        <f t="shared" si="12"/>
        <v>0</v>
      </c>
      <c r="P29" s="21">
        <f t="shared" si="12"/>
        <v>0</v>
      </c>
      <c r="Q29" s="21">
        <f t="shared" si="12"/>
        <v>0</v>
      </c>
      <c r="R29" s="21">
        <f t="shared" si="12"/>
        <v>0</v>
      </c>
      <c r="S29" s="21">
        <f t="shared" si="12"/>
        <v>5300000</v>
      </c>
      <c r="T29" s="11"/>
    </row>
    <row r="30" spans="1:20" s="9" customFormat="1" ht="30" customHeight="1" outlineLevel="2">
      <c r="A30" s="22"/>
      <c r="B30" s="52" t="s">
        <v>63</v>
      </c>
      <c r="C30" s="34"/>
      <c r="D30" s="42">
        <v>2007</v>
      </c>
      <c r="E30" s="48">
        <v>2015</v>
      </c>
      <c r="F30" s="42">
        <v>600</v>
      </c>
      <c r="G30" s="42">
        <v>60016</v>
      </c>
      <c r="H30" s="45">
        <f aca="true" t="shared" si="13" ref="H30:H54">SUM(I30:Q30)</f>
        <v>7560640.46</v>
      </c>
      <c r="I30" s="45">
        <v>2760640.46</v>
      </c>
      <c r="J30" s="45">
        <v>2170000</v>
      </c>
      <c r="K30" s="45">
        <v>1630000</v>
      </c>
      <c r="L30" s="45">
        <v>500000</v>
      </c>
      <c r="M30" s="45">
        <v>500000</v>
      </c>
      <c r="N30" s="45"/>
      <c r="O30" s="45"/>
      <c r="P30" s="45"/>
      <c r="Q30" s="45"/>
      <c r="R30" s="45"/>
      <c r="S30" s="45">
        <v>1000000</v>
      </c>
      <c r="T30" s="11"/>
    </row>
    <row r="31" spans="1:20" s="9" customFormat="1" ht="28.5" customHeight="1" outlineLevel="2">
      <c r="A31" s="10"/>
      <c r="B31" s="52" t="s">
        <v>31</v>
      </c>
      <c r="C31" s="34"/>
      <c r="D31" s="42">
        <v>2006</v>
      </c>
      <c r="E31" s="48">
        <v>2014</v>
      </c>
      <c r="F31" s="42">
        <v>600</v>
      </c>
      <c r="G31" s="42">
        <v>60016</v>
      </c>
      <c r="H31" s="45">
        <f t="shared" si="13"/>
        <v>5763633.42</v>
      </c>
      <c r="I31" s="45">
        <v>4420633.42</v>
      </c>
      <c r="J31" s="45">
        <v>643000</v>
      </c>
      <c r="K31" s="45">
        <v>100000</v>
      </c>
      <c r="L31" s="45">
        <v>600000</v>
      </c>
      <c r="M31" s="45"/>
      <c r="N31" s="45"/>
      <c r="O31" s="45"/>
      <c r="P31" s="45"/>
      <c r="Q31" s="45"/>
      <c r="R31" s="45"/>
      <c r="S31" s="45">
        <v>700000</v>
      </c>
      <c r="T31" s="11"/>
    </row>
    <row r="32" spans="1:20" s="9" customFormat="1" ht="30.75" customHeight="1" outlineLevel="2">
      <c r="A32" s="10"/>
      <c r="B32" s="52" t="s">
        <v>64</v>
      </c>
      <c r="C32" s="53"/>
      <c r="D32" s="47">
        <v>2008</v>
      </c>
      <c r="E32" s="48">
        <v>2013</v>
      </c>
      <c r="F32" s="42">
        <v>600</v>
      </c>
      <c r="G32" s="42">
        <v>60016</v>
      </c>
      <c r="H32" s="45">
        <f>SUM(I32:Q32)</f>
        <v>895420</v>
      </c>
      <c r="I32" s="45">
        <v>335420</v>
      </c>
      <c r="J32" s="45">
        <v>360000</v>
      </c>
      <c r="K32" s="45">
        <v>200000</v>
      </c>
      <c r="L32" s="45"/>
      <c r="M32" s="45"/>
      <c r="N32" s="45"/>
      <c r="O32" s="45"/>
      <c r="P32" s="45"/>
      <c r="Q32" s="45"/>
      <c r="R32" s="45"/>
      <c r="S32" s="45">
        <v>200000</v>
      </c>
      <c r="T32" s="11"/>
    </row>
    <row r="33" spans="1:20" s="9" customFormat="1" ht="30.75" customHeight="1" outlineLevel="2">
      <c r="A33" s="22"/>
      <c r="B33" s="52" t="s">
        <v>65</v>
      </c>
      <c r="C33" s="38"/>
      <c r="D33" s="41">
        <v>2011</v>
      </c>
      <c r="E33" s="42">
        <v>2014</v>
      </c>
      <c r="F33" s="42">
        <v>600</v>
      </c>
      <c r="G33" s="42">
        <v>60016</v>
      </c>
      <c r="H33" s="45">
        <f t="shared" si="13"/>
        <v>3500000</v>
      </c>
      <c r="I33" s="45">
        <v>100000</v>
      </c>
      <c r="J33" s="45">
        <v>0</v>
      </c>
      <c r="K33" s="45">
        <v>2000000</v>
      </c>
      <c r="L33" s="45">
        <v>1400000</v>
      </c>
      <c r="M33" s="45"/>
      <c r="N33" s="45"/>
      <c r="O33" s="45"/>
      <c r="P33" s="45"/>
      <c r="Q33" s="45"/>
      <c r="R33" s="45"/>
      <c r="S33" s="45">
        <v>3400000</v>
      </c>
      <c r="T33" s="11"/>
    </row>
    <row r="34" spans="1:20" s="9" customFormat="1" ht="30.75" customHeight="1" outlineLevel="2">
      <c r="A34" s="10"/>
      <c r="B34" s="52" t="s">
        <v>66</v>
      </c>
      <c r="C34" s="53"/>
      <c r="D34" s="47">
        <v>2011</v>
      </c>
      <c r="E34" s="48">
        <v>2013</v>
      </c>
      <c r="F34" s="42">
        <v>600</v>
      </c>
      <c r="G34" s="42">
        <v>60016</v>
      </c>
      <c r="H34" s="45">
        <f t="shared" si="13"/>
        <v>1550000</v>
      </c>
      <c r="I34" s="45">
        <v>50000</v>
      </c>
      <c r="J34" s="45">
        <v>500000</v>
      </c>
      <c r="K34" s="45">
        <v>1000000</v>
      </c>
      <c r="L34" s="54"/>
      <c r="M34" s="54"/>
      <c r="N34" s="54"/>
      <c r="O34" s="54"/>
      <c r="P34" s="54"/>
      <c r="Q34" s="54"/>
      <c r="R34" s="54"/>
      <c r="S34" s="54"/>
      <c r="T34" s="11"/>
    </row>
    <row r="35" spans="1:20" s="9" customFormat="1" ht="28.5" customHeight="1" outlineLevel="2">
      <c r="A35" s="10"/>
      <c r="B35" s="52" t="s">
        <v>67</v>
      </c>
      <c r="C35" s="38"/>
      <c r="D35" s="41">
        <v>2011</v>
      </c>
      <c r="E35" s="42">
        <v>2012</v>
      </c>
      <c r="F35" s="42">
        <v>600</v>
      </c>
      <c r="G35" s="42">
        <v>60016</v>
      </c>
      <c r="H35" s="45">
        <f t="shared" si="13"/>
        <v>1000000</v>
      </c>
      <c r="I35" s="45">
        <v>50000</v>
      </c>
      <c r="J35" s="45">
        <v>950000</v>
      </c>
      <c r="K35" s="54"/>
      <c r="L35" s="54"/>
      <c r="M35" s="54"/>
      <c r="N35" s="54"/>
      <c r="O35" s="54"/>
      <c r="P35" s="54"/>
      <c r="Q35" s="54"/>
      <c r="R35" s="54"/>
      <c r="S35" s="54"/>
      <c r="T35" s="11"/>
    </row>
    <row r="36" spans="1:20" s="9" customFormat="1" ht="60.75" customHeight="1" outlineLevel="2">
      <c r="A36" s="22">
        <v>13</v>
      </c>
      <c r="B36" s="38" t="s">
        <v>55</v>
      </c>
      <c r="C36" s="53" t="s">
        <v>22</v>
      </c>
      <c r="D36" s="47">
        <v>2011</v>
      </c>
      <c r="E36" s="48">
        <v>2013</v>
      </c>
      <c r="F36" s="42">
        <v>600</v>
      </c>
      <c r="G36" s="42">
        <v>60016</v>
      </c>
      <c r="H36" s="21">
        <f t="shared" si="13"/>
        <v>871279</v>
      </c>
      <c r="I36" s="21">
        <v>21279</v>
      </c>
      <c r="J36" s="21">
        <v>50000</v>
      </c>
      <c r="K36" s="21">
        <v>800000</v>
      </c>
      <c r="L36" s="21"/>
      <c r="M36" s="21"/>
      <c r="N36" s="21"/>
      <c r="O36" s="21"/>
      <c r="P36" s="21"/>
      <c r="Q36" s="21"/>
      <c r="R36" s="21"/>
      <c r="S36" s="21">
        <v>850000</v>
      </c>
      <c r="T36" s="11"/>
    </row>
    <row r="37" spans="1:20" s="9" customFormat="1" ht="56.25" customHeight="1" outlineLevel="2">
      <c r="A37" s="22">
        <v>14</v>
      </c>
      <c r="B37" s="38" t="s">
        <v>45</v>
      </c>
      <c r="C37" s="38" t="s">
        <v>22</v>
      </c>
      <c r="D37" s="41">
        <v>2011</v>
      </c>
      <c r="E37" s="42">
        <v>2013</v>
      </c>
      <c r="F37" s="42">
        <v>600</v>
      </c>
      <c r="G37" s="42">
        <v>60016</v>
      </c>
      <c r="H37" s="21">
        <f t="shared" si="13"/>
        <v>155535</v>
      </c>
      <c r="I37" s="21">
        <v>5535</v>
      </c>
      <c r="J37" s="21"/>
      <c r="K37" s="21">
        <v>150000</v>
      </c>
      <c r="L37" s="21"/>
      <c r="M37" s="21"/>
      <c r="N37" s="21"/>
      <c r="O37" s="21"/>
      <c r="P37" s="21"/>
      <c r="Q37" s="21"/>
      <c r="R37" s="21"/>
      <c r="S37" s="21">
        <v>150000</v>
      </c>
      <c r="T37" s="11"/>
    </row>
    <row r="38" spans="1:20" s="9" customFormat="1" ht="53.25" customHeight="1" outlineLevel="2">
      <c r="A38" s="22">
        <v>15</v>
      </c>
      <c r="B38" s="38" t="s">
        <v>69</v>
      </c>
      <c r="C38" s="34" t="s">
        <v>25</v>
      </c>
      <c r="D38" s="41">
        <v>2012</v>
      </c>
      <c r="E38" s="42">
        <v>2013</v>
      </c>
      <c r="F38" s="42">
        <v>600</v>
      </c>
      <c r="G38" s="42">
        <v>60016</v>
      </c>
      <c r="H38" s="21">
        <f aca="true" t="shared" si="14" ref="H38:H43">SUM(I38:R38)</f>
        <v>1000000</v>
      </c>
      <c r="I38" s="21">
        <v>0</v>
      </c>
      <c r="J38" s="21">
        <v>200000</v>
      </c>
      <c r="K38" s="21">
        <v>800000</v>
      </c>
      <c r="L38" s="21"/>
      <c r="M38" s="21"/>
      <c r="N38" s="21"/>
      <c r="O38" s="21"/>
      <c r="P38" s="21"/>
      <c r="Q38" s="21"/>
      <c r="R38" s="21"/>
      <c r="S38" s="21">
        <v>1000000</v>
      </c>
      <c r="T38" s="11"/>
    </row>
    <row r="39" spans="1:20" s="9" customFormat="1" ht="54" customHeight="1" outlineLevel="2">
      <c r="A39" s="22">
        <v>16</v>
      </c>
      <c r="B39" s="38" t="s">
        <v>68</v>
      </c>
      <c r="C39" s="34" t="s">
        <v>25</v>
      </c>
      <c r="D39" s="41">
        <v>2012</v>
      </c>
      <c r="E39" s="42">
        <v>2014</v>
      </c>
      <c r="F39" s="42">
        <v>600</v>
      </c>
      <c r="G39" s="42">
        <v>60016</v>
      </c>
      <c r="H39" s="21">
        <f t="shared" si="14"/>
        <v>2000000</v>
      </c>
      <c r="I39" s="21">
        <v>0</v>
      </c>
      <c r="J39" s="21">
        <v>650000</v>
      </c>
      <c r="K39" s="21">
        <v>350000</v>
      </c>
      <c r="L39" s="21">
        <v>1000000</v>
      </c>
      <c r="M39" s="21"/>
      <c r="N39" s="21"/>
      <c r="O39" s="21"/>
      <c r="P39" s="21"/>
      <c r="Q39" s="21"/>
      <c r="R39" s="21"/>
      <c r="S39" s="21">
        <v>2000000</v>
      </c>
      <c r="T39" s="11"/>
    </row>
    <row r="40" spans="1:20" s="9" customFormat="1" ht="70.5" customHeight="1" outlineLevel="2">
      <c r="A40" s="22">
        <v>17</v>
      </c>
      <c r="B40" s="34" t="s">
        <v>51</v>
      </c>
      <c r="C40" s="34" t="s">
        <v>25</v>
      </c>
      <c r="D40" s="42">
        <v>2011</v>
      </c>
      <c r="E40" s="42">
        <v>2013</v>
      </c>
      <c r="F40" s="42">
        <v>600</v>
      </c>
      <c r="G40" s="42">
        <v>60016</v>
      </c>
      <c r="H40" s="21">
        <f t="shared" si="14"/>
        <v>2440000</v>
      </c>
      <c r="I40" s="21">
        <v>0</v>
      </c>
      <c r="J40" s="21">
        <v>952826</v>
      </c>
      <c r="K40" s="21">
        <v>1487174</v>
      </c>
      <c r="L40" s="21"/>
      <c r="M40" s="21"/>
      <c r="N40" s="21"/>
      <c r="O40" s="21"/>
      <c r="P40" s="21"/>
      <c r="Q40" s="21"/>
      <c r="R40" s="21"/>
      <c r="S40" s="21">
        <f>SUM(J40+K40)</f>
        <v>2440000</v>
      </c>
      <c r="T40" s="11"/>
    </row>
    <row r="41" spans="1:20" s="9" customFormat="1" ht="55.5" customHeight="1" outlineLevel="2">
      <c r="A41" s="22">
        <v>18</v>
      </c>
      <c r="B41" s="34" t="s">
        <v>84</v>
      </c>
      <c r="C41" s="34" t="s">
        <v>25</v>
      </c>
      <c r="D41" s="41">
        <v>2012</v>
      </c>
      <c r="E41" s="42">
        <v>2013</v>
      </c>
      <c r="F41" s="42">
        <v>600</v>
      </c>
      <c r="G41" s="42">
        <v>60016</v>
      </c>
      <c r="H41" s="21">
        <f t="shared" si="14"/>
        <v>400000</v>
      </c>
      <c r="I41" s="21">
        <v>0</v>
      </c>
      <c r="J41" s="21">
        <v>150000</v>
      </c>
      <c r="K41" s="21">
        <v>250000</v>
      </c>
      <c r="L41" s="21"/>
      <c r="M41" s="21"/>
      <c r="N41" s="21"/>
      <c r="O41" s="21"/>
      <c r="P41" s="21"/>
      <c r="Q41" s="21"/>
      <c r="R41" s="21"/>
      <c r="S41" s="21"/>
      <c r="T41" s="11"/>
    </row>
    <row r="42" spans="1:20" s="9" customFormat="1" ht="70.5" customHeight="1" outlineLevel="2">
      <c r="A42" s="22">
        <v>19</v>
      </c>
      <c r="B42" s="34" t="s">
        <v>85</v>
      </c>
      <c r="C42" s="34" t="s">
        <v>25</v>
      </c>
      <c r="D42" s="41">
        <v>2013</v>
      </c>
      <c r="E42" s="42">
        <v>2014</v>
      </c>
      <c r="F42" s="42">
        <v>600</v>
      </c>
      <c r="G42" s="42">
        <v>60016</v>
      </c>
      <c r="H42" s="21">
        <f t="shared" si="14"/>
        <v>800000</v>
      </c>
      <c r="I42" s="21">
        <v>0</v>
      </c>
      <c r="J42" s="21">
        <v>0</v>
      </c>
      <c r="K42" s="21">
        <v>400000</v>
      </c>
      <c r="L42" s="21">
        <v>400000</v>
      </c>
      <c r="M42" s="21"/>
      <c r="N42" s="21"/>
      <c r="O42" s="21"/>
      <c r="P42" s="21"/>
      <c r="Q42" s="21"/>
      <c r="R42" s="21"/>
      <c r="S42" s="21"/>
      <c r="T42" s="11"/>
    </row>
    <row r="43" spans="1:20" s="9" customFormat="1" ht="70.5" customHeight="1" outlineLevel="2">
      <c r="A43" s="22">
        <v>20</v>
      </c>
      <c r="B43" s="34" t="s">
        <v>86</v>
      </c>
      <c r="C43" s="34" t="s">
        <v>25</v>
      </c>
      <c r="D43" s="41">
        <v>2012</v>
      </c>
      <c r="E43" s="42">
        <v>2013</v>
      </c>
      <c r="F43" s="42">
        <v>600</v>
      </c>
      <c r="G43" s="42">
        <v>60016</v>
      </c>
      <c r="H43" s="21">
        <f t="shared" si="14"/>
        <v>930000</v>
      </c>
      <c r="I43" s="21">
        <v>0</v>
      </c>
      <c r="J43" s="21">
        <v>0</v>
      </c>
      <c r="K43" s="21">
        <v>930000</v>
      </c>
      <c r="L43" s="21"/>
      <c r="M43" s="21"/>
      <c r="N43" s="21"/>
      <c r="O43" s="21"/>
      <c r="P43" s="21"/>
      <c r="Q43" s="21"/>
      <c r="R43" s="21"/>
      <c r="S43" s="21"/>
      <c r="T43" s="11"/>
    </row>
    <row r="44" spans="1:20" s="9" customFormat="1" ht="106.5" customHeight="1" outlineLevel="2">
      <c r="A44" s="22">
        <v>21</v>
      </c>
      <c r="B44" s="38" t="s">
        <v>72</v>
      </c>
      <c r="C44" s="38" t="s">
        <v>49</v>
      </c>
      <c r="D44" s="41">
        <v>2013</v>
      </c>
      <c r="E44" s="42">
        <v>2014</v>
      </c>
      <c r="F44" s="42">
        <v>700</v>
      </c>
      <c r="G44" s="42">
        <v>70021</v>
      </c>
      <c r="H44" s="21">
        <f>SUM(I44:Q44)</f>
        <v>1200000</v>
      </c>
      <c r="I44" s="21">
        <v>0</v>
      </c>
      <c r="J44" s="21"/>
      <c r="K44" s="21">
        <v>700000</v>
      </c>
      <c r="L44" s="21">
        <v>500000</v>
      </c>
      <c r="M44" s="21"/>
      <c r="N44" s="21"/>
      <c r="O44" s="21"/>
      <c r="P44" s="21"/>
      <c r="Q44" s="21"/>
      <c r="R44" s="21"/>
      <c r="S44" s="21">
        <v>1200000</v>
      </c>
      <c r="T44" s="11"/>
    </row>
    <row r="45" spans="1:20" s="9" customFormat="1" ht="106.5" customHeight="1" outlineLevel="2">
      <c r="A45" s="22">
        <v>22</v>
      </c>
      <c r="B45" s="38" t="s">
        <v>83</v>
      </c>
      <c r="C45" s="53" t="s">
        <v>82</v>
      </c>
      <c r="D45" s="47">
        <v>2012</v>
      </c>
      <c r="E45" s="48">
        <v>2013</v>
      </c>
      <c r="F45" s="42">
        <v>750</v>
      </c>
      <c r="G45" s="42">
        <v>75023</v>
      </c>
      <c r="H45" s="21">
        <f>SUM(I45:Q45)</f>
        <v>266121.25</v>
      </c>
      <c r="I45" s="21">
        <v>0</v>
      </c>
      <c r="J45" s="21">
        <v>31714</v>
      </c>
      <c r="K45" s="21">
        <v>234407.25</v>
      </c>
      <c r="L45" s="21"/>
      <c r="M45" s="21"/>
      <c r="N45" s="21"/>
      <c r="O45" s="21"/>
      <c r="P45" s="21"/>
      <c r="Q45" s="21"/>
      <c r="R45" s="21"/>
      <c r="S45" s="21"/>
      <c r="T45" s="11"/>
    </row>
    <row r="46" spans="1:20" s="9" customFormat="1" ht="82.5" customHeight="1" outlineLevel="2">
      <c r="A46" s="22">
        <v>23</v>
      </c>
      <c r="B46" s="38" t="s">
        <v>44</v>
      </c>
      <c r="C46" s="53" t="s">
        <v>29</v>
      </c>
      <c r="D46" s="47">
        <v>2011</v>
      </c>
      <c r="E46" s="48">
        <v>2013</v>
      </c>
      <c r="F46" s="42">
        <v>750</v>
      </c>
      <c r="G46" s="42">
        <v>75023</v>
      </c>
      <c r="H46" s="21">
        <f t="shared" si="13"/>
        <v>2349000</v>
      </c>
      <c r="I46" s="21">
        <v>20000</v>
      </c>
      <c r="J46" s="21">
        <v>69000</v>
      </c>
      <c r="K46" s="21">
        <v>2260000</v>
      </c>
      <c r="L46" s="21"/>
      <c r="M46" s="21"/>
      <c r="N46" s="21"/>
      <c r="O46" s="21"/>
      <c r="P46" s="21"/>
      <c r="Q46" s="21"/>
      <c r="R46" s="21"/>
      <c r="S46" s="21"/>
      <c r="T46" s="11"/>
    </row>
    <row r="47" spans="1:20" s="9" customFormat="1" ht="85.5" customHeight="1" outlineLevel="2">
      <c r="A47" s="22">
        <v>24</v>
      </c>
      <c r="B47" s="38" t="s">
        <v>41</v>
      </c>
      <c r="C47" s="38" t="s">
        <v>25</v>
      </c>
      <c r="D47" s="41">
        <v>2008</v>
      </c>
      <c r="E47" s="42">
        <v>2012</v>
      </c>
      <c r="F47" s="42">
        <v>801</v>
      </c>
      <c r="G47" s="42">
        <v>80104</v>
      </c>
      <c r="H47" s="21">
        <f t="shared" si="13"/>
        <v>6737158.99</v>
      </c>
      <c r="I47" s="21">
        <v>6493297.99</v>
      </c>
      <c r="J47" s="21">
        <v>243861</v>
      </c>
      <c r="K47" s="46"/>
      <c r="L47" s="46"/>
      <c r="M47" s="46"/>
      <c r="N47" s="46"/>
      <c r="O47" s="46"/>
      <c r="P47" s="46"/>
      <c r="Q47" s="46"/>
      <c r="R47" s="46"/>
      <c r="S47" s="46"/>
      <c r="T47" s="11"/>
    </row>
    <row r="48" spans="1:20" s="9" customFormat="1" ht="57" customHeight="1" outlineLevel="2">
      <c r="A48" s="22">
        <v>25</v>
      </c>
      <c r="B48" s="38" t="s">
        <v>34</v>
      </c>
      <c r="C48" s="38" t="s">
        <v>25</v>
      </c>
      <c r="D48" s="41">
        <v>2006</v>
      </c>
      <c r="E48" s="42">
        <v>2012</v>
      </c>
      <c r="F48" s="42">
        <v>900</v>
      </c>
      <c r="G48" s="42">
        <v>90001</v>
      </c>
      <c r="H48" s="21">
        <f t="shared" si="13"/>
        <v>1583647.18</v>
      </c>
      <c r="I48" s="21">
        <v>1583647.18</v>
      </c>
      <c r="J48" s="21">
        <v>0</v>
      </c>
      <c r="K48" s="46"/>
      <c r="L48" s="46"/>
      <c r="M48" s="46"/>
      <c r="N48" s="46"/>
      <c r="O48" s="46"/>
      <c r="P48" s="46"/>
      <c r="Q48" s="46"/>
      <c r="R48" s="46"/>
      <c r="S48" s="46"/>
      <c r="T48" s="11"/>
    </row>
    <row r="49" spans="1:20" s="13" customFormat="1" ht="120.75" customHeight="1" outlineLevel="2">
      <c r="A49" s="22">
        <v>26</v>
      </c>
      <c r="B49" s="38" t="s">
        <v>80</v>
      </c>
      <c r="C49" s="53" t="s">
        <v>25</v>
      </c>
      <c r="D49" s="47">
        <v>2010</v>
      </c>
      <c r="E49" s="48">
        <v>2012</v>
      </c>
      <c r="F49" s="42">
        <v>900</v>
      </c>
      <c r="G49" s="42">
        <v>90001</v>
      </c>
      <c r="H49" s="21">
        <f t="shared" si="13"/>
        <v>482326.37</v>
      </c>
      <c r="I49" s="21">
        <v>382326.37</v>
      </c>
      <c r="J49" s="21">
        <v>100000</v>
      </c>
      <c r="K49" s="21"/>
      <c r="L49" s="21"/>
      <c r="M49" s="21"/>
      <c r="N49" s="21"/>
      <c r="O49" s="21"/>
      <c r="P49" s="21"/>
      <c r="Q49" s="21"/>
      <c r="R49" s="21"/>
      <c r="S49" s="21"/>
      <c r="T49" s="12"/>
    </row>
    <row r="50" spans="1:20" s="9" customFormat="1" ht="68.25" customHeight="1" outlineLevel="2">
      <c r="A50" s="22">
        <v>27</v>
      </c>
      <c r="B50" s="38" t="s">
        <v>71</v>
      </c>
      <c r="C50" s="38" t="s">
        <v>57</v>
      </c>
      <c r="D50" s="41">
        <v>2011</v>
      </c>
      <c r="E50" s="42">
        <v>2014</v>
      </c>
      <c r="F50" s="42">
        <v>900</v>
      </c>
      <c r="G50" s="42">
        <v>90001</v>
      </c>
      <c r="H50" s="21">
        <f t="shared" si="13"/>
        <v>7050693.74</v>
      </c>
      <c r="I50" s="21">
        <v>50693.74</v>
      </c>
      <c r="J50" s="21">
        <v>5000000</v>
      </c>
      <c r="K50" s="21">
        <v>1000000</v>
      </c>
      <c r="L50" s="21">
        <v>1000000</v>
      </c>
      <c r="M50" s="21"/>
      <c r="N50" s="21"/>
      <c r="O50" s="21"/>
      <c r="P50" s="21"/>
      <c r="Q50" s="21"/>
      <c r="R50" s="21"/>
      <c r="S50" s="21">
        <v>7000000</v>
      </c>
      <c r="T50" s="11"/>
    </row>
    <row r="51" spans="1:20" s="9" customFormat="1" ht="58.5" customHeight="1" outlineLevel="2">
      <c r="A51" s="22">
        <v>28</v>
      </c>
      <c r="B51" s="38" t="s">
        <v>54</v>
      </c>
      <c r="C51" s="38" t="s">
        <v>53</v>
      </c>
      <c r="D51" s="41">
        <v>2013</v>
      </c>
      <c r="E51" s="42">
        <v>2014</v>
      </c>
      <c r="F51" s="42">
        <v>900</v>
      </c>
      <c r="G51" s="42">
        <v>90001</v>
      </c>
      <c r="H51" s="21">
        <f t="shared" si="13"/>
        <v>1900000</v>
      </c>
      <c r="I51" s="21">
        <v>0</v>
      </c>
      <c r="J51" s="21"/>
      <c r="K51" s="21">
        <v>1900000</v>
      </c>
      <c r="L51" s="21">
        <v>0</v>
      </c>
      <c r="M51" s="21"/>
      <c r="N51" s="21"/>
      <c r="O51" s="21"/>
      <c r="P51" s="21"/>
      <c r="Q51" s="21"/>
      <c r="R51" s="21"/>
      <c r="S51" s="21">
        <f>SUM(J51:R51)</f>
        <v>1900000</v>
      </c>
      <c r="T51" s="11"/>
    </row>
    <row r="52" spans="1:20" s="9" customFormat="1" ht="55.5" customHeight="1" outlineLevel="2">
      <c r="A52" s="22">
        <v>29</v>
      </c>
      <c r="B52" s="38" t="s">
        <v>46</v>
      </c>
      <c r="C52" s="53" t="s">
        <v>26</v>
      </c>
      <c r="D52" s="47">
        <v>2011</v>
      </c>
      <c r="E52" s="48">
        <v>2012</v>
      </c>
      <c r="F52" s="42">
        <v>900</v>
      </c>
      <c r="G52" s="42">
        <v>90004</v>
      </c>
      <c r="H52" s="21">
        <f>SUM(I52:Q52)</f>
        <v>74883</v>
      </c>
      <c r="I52" s="21">
        <v>14883</v>
      </c>
      <c r="J52" s="21">
        <v>60000</v>
      </c>
      <c r="K52" s="21"/>
      <c r="L52" s="21"/>
      <c r="M52" s="21"/>
      <c r="N52" s="21"/>
      <c r="O52" s="21"/>
      <c r="P52" s="21"/>
      <c r="Q52" s="21"/>
      <c r="R52" s="21"/>
      <c r="S52" s="21">
        <v>60000</v>
      </c>
      <c r="T52" s="11"/>
    </row>
    <row r="53" spans="1:20" s="9" customFormat="1" ht="70.5" customHeight="1" outlineLevel="2">
      <c r="A53" s="22">
        <v>30</v>
      </c>
      <c r="B53" s="34" t="s">
        <v>74</v>
      </c>
      <c r="C53" s="34" t="s">
        <v>25</v>
      </c>
      <c r="D53" s="42">
        <v>2006</v>
      </c>
      <c r="E53" s="42">
        <v>2013</v>
      </c>
      <c r="F53" s="42">
        <v>900</v>
      </c>
      <c r="G53" s="42">
        <v>90015</v>
      </c>
      <c r="H53" s="21">
        <f t="shared" si="13"/>
        <v>1382950.81</v>
      </c>
      <c r="I53" s="21">
        <v>1082950.81</v>
      </c>
      <c r="J53" s="21">
        <v>200000</v>
      </c>
      <c r="K53" s="21">
        <v>100000</v>
      </c>
      <c r="L53" s="21"/>
      <c r="M53" s="21"/>
      <c r="N53" s="21"/>
      <c r="O53" s="21"/>
      <c r="P53" s="21"/>
      <c r="Q53" s="21"/>
      <c r="R53" s="21"/>
      <c r="S53" s="21"/>
      <c r="T53" s="11"/>
    </row>
    <row r="54" spans="1:20" s="9" customFormat="1" ht="64.5" customHeight="1" outlineLevel="2">
      <c r="A54" s="22">
        <v>31</v>
      </c>
      <c r="B54" s="38" t="s">
        <v>0</v>
      </c>
      <c r="C54" s="34" t="s">
        <v>23</v>
      </c>
      <c r="D54" s="41">
        <v>2010</v>
      </c>
      <c r="E54" s="42">
        <v>2013</v>
      </c>
      <c r="F54" s="42">
        <v>921</v>
      </c>
      <c r="G54" s="42">
        <v>92113</v>
      </c>
      <c r="H54" s="21">
        <f t="shared" si="13"/>
        <v>1587075.86</v>
      </c>
      <c r="I54" s="21">
        <v>0</v>
      </c>
      <c r="J54" s="21">
        <v>1587075.86</v>
      </c>
      <c r="K54" s="21">
        <v>0</v>
      </c>
      <c r="L54" s="21"/>
      <c r="M54" s="21"/>
      <c r="N54" s="21"/>
      <c r="O54" s="21"/>
      <c r="P54" s="21"/>
      <c r="Q54" s="21"/>
      <c r="R54" s="21"/>
      <c r="S54" s="21"/>
      <c r="T54" s="11"/>
    </row>
    <row r="55" spans="1:20" ht="46.5" customHeight="1">
      <c r="A55" s="10"/>
      <c r="B55" s="80" t="s">
        <v>21</v>
      </c>
      <c r="C55" s="81"/>
      <c r="D55" s="81"/>
      <c r="E55" s="81"/>
      <c r="F55" s="81"/>
      <c r="G55" s="82"/>
      <c r="H55" s="23">
        <f>H56</f>
        <v>161577756.42000002</v>
      </c>
      <c r="I55" s="23">
        <f aca="true" t="shared" si="15" ref="I55:S55">I56</f>
        <v>50272768.41</v>
      </c>
      <c r="J55" s="23">
        <f t="shared" si="15"/>
        <v>12604048.29</v>
      </c>
      <c r="K55" s="23">
        <f t="shared" si="15"/>
        <v>13754140.5</v>
      </c>
      <c r="L55" s="23">
        <f t="shared" si="15"/>
        <v>13804717.030000001</v>
      </c>
      <c r="M55" s="23">
        <f t="shared" si="15"/>
        <v>14079683.379999999</v>
      </c>
      <c r="N55" s="23">
        <f t="shared" si="15"/>
        <v>14084304.05</v>
      </c>
      <c r="O55" s="23">
        <f t="shared" si="15"/>
        <v>13882472.81</v>
      </c>
      <c r="P55" s="23">
        <f t="shared" si="15"/>
        <v>14243521.95</v>
      </c>
      <c r="Q55" s="23">
        <f t="shared" si="15"/>
        <v>7423400</v>
      </c>
      <c r="R55" s="23">
        <f t="shared" si="15"/>
        <v>7428700</v>
      </c>
      <c r="S55" s="23">
        <f t="shared" si="15"/>
        <v>76692696.57</v>
      </c>
      <c r="T55" s="15"/>
    </row>
    <row r="56" spans="1:20" ht="25.5" customHeight="1" outlineLevel="1">
      <c r="A56" s="10"/>
      <c r="B56" s="67" t="s">
        <v>15</v>
      </c>
      <c r="C56" s="67"/>
      <c r="D56" s="67"/>
      <c r="E56" s="67"/>
      <c r="F56" s="67"/>
      <c r="G56" s="67"/>
      <c r="H56" s="23">
        <f aca="true" t="shared" si="16" ref="H56:S56">SUM(H57:H64)+SUM(H68:H72)+H65</f>
        <v>161577756.42000002</v>
      </c>
      <c r="I56" s="23">
        <f t="shared" si="16"/>
        <v>50272768.41</v>
      </c>
      <c r="J56" s="23">
        <f t="shared" si="16"/>
        <v>12604048.29</v>
      </c>
      <c r="K56" s="23">
        <f t="shared" si="16"/>
        <v>13754140.5</v>
      </c>
      <c r="L56" s="23">
        <f t="shared" si="16"/>
        <v>13804717.030000001</v>
      </c>
      <c r="M56" s="23">
        <f t="shared" si="16"/>
        <v>14079683.379999999</v>
      </c>
      <c r="N56" s="23">
        <f t="shared" si="16"/>
        <v>14084304.05</v>
      </c>
      <c r="O56" s="23">
        <f t="shared" si="16"/>
        <v>13882472.81</v>
      </c>
      <c r="P56" s="23">
        <f t="shared" si="16"/>
        <v>14243521.95</v>
      </c>
      <c r="Q56" s="23">
        <f t="shared" si="16"/>
        <v>7423400</v>
      </c>
      <c r="R56" s="23">
        <f t="shared" si="16"/>
        <v>7428700</v>
      </c>
      <c r="S56" s="23">
        <f t="shared" si="16"/>
        <v>76692696.57</v>
      </c>
      <c r="T56" s="15"/>
    </row>
    <row r="57" spans="1:20" s="9" customFormat="1" ht="81.75" customHeight="1" outlineLevel="2">
      <c r="A57" s="22">
        <v>32</v>
      </c>
      <c r="B57" s="38" t="s">
        <v>70</v>
      </c>
      <c r="C57" s="38" t="s">
        <v>24</v>
      </c>
      <c r="D57" s="41">
        <v>2009</v>
      </c>
      <c r="E57" s="42">
        <v>2018</v>
      </c>
      <c r="F57" s="42">
        <v>600</v>
      </c>
      <c r="G57" s="42">
        <v>60004</v>
      </c>
      <c r="H57" s="21">
        <f>SUM(I57:Q57)</f>
        <v>44672492.63</v>
      </c>
      <c r="I57" s="21">
        <v>10612492.63</v>
      </c>
      <c r="J57" s="21">
        <v>3960000</v>
      </c>
      <c r="K57" s="21">
        <v>4800000</v>
      </c>
      <c r="L57" s="21">
        <v>4950000</v>
      </c>
      <c r="M57" s="21">
        <v>4980000</v>
      </c>
      <c r="N57" s="21">
        <v>4990000</v>
      </c>
      <c r="O57" s="21">
        <v>5150000</v>
      </c>
      <c r="P57" s="21">
        <v>5230000</v>
      </c>
      <c r="Q57" s="21"/>
      <c r="R57" s="21"/>
      <c r="S57" s="21"/>
      <c r="T57" s="11"/>
    </row>
    <row r="58" spans="1:20" s="9" customFormat="1" ht="54.75" customHeight="1" outlineLevel="2">
      <c r="A58" s="22">
        <v>33</v>
      </c>
      <c r="B58" s="38" t="s">
        <v>35</v>
      </c>
      <c r="C58" s="38" t="s">
        <v>27</v>
      </c>
      <c r="D58" s="41">
        <v>2008</v>
      </c>
      <c r="E58" s="42">
        <v>2020</v>
      </c>
      <c r="F58" s="42">
        <v>600</v>
      </c>
      <c r="G58" s="42">
        <v>60014</v>
      </c>
      <c r="H58" s="21">
        <f>SUM(I58:R58)</f>
        <v>8040594.75</v>
      </c>
      <c r="I58" s="21">
        <v>4260594.75</v>
      </c>
      <c r="J58" s="21">
        <v>420000</v>
      </c>
      <c r="K58" s="21">
        <v>420000</v>
      </c>
      <c r="L58" s="21">
        <v>420000</v>
      </c>
      <c r="M58" s="21">
        <v>420000</v>
      </c>
      <c r="N58" s="21">
        <v>420000</v>
      </c>
      <c r="O58" s="21">
        <v>420000</v>
      </c>
      <c r="P58" s="21">
        <v>420000</v>
      </c>
      <c r="Q58" s="21">
        <v>420000</v>
      </c>
      <c r="R58" s="21">
        <v>420000</v>
      </c>
      <c r="S58" s="21">
        <f>SUM(J58:R58)</f>
        <v>3780000</v>
      </c>
      <c r="T58" s="11"/>
    </row>
    <row r="59" spans="1:20" s="9" customFormat="1" ht="53.25" customHeight="1" outlineLevel="2">
      <c r="A59" s="22">
        <v>34</v>
      </c>
      <c r="B59" s="38" t="s">
        <v>36</v>
      </c>
      <c r="C59" s="53" t="s">
        <v>27</v>
      </c>
      <c r="D59" s="47">
        <v>2008</v>
      </c>
      <c r="E59" s="42">
        <v>2020</v>
      </c>
      <c r="F59" s="42">
        <v>600</v>
      </c>
      <c r="G59" s="42">
        <v>60016</v>
      </c>
      <c r="H59" s="21">
        <f>SUM(I59:R59)</f>
        <v>66423911.75</v>
      </c>
      <c r="I59" s="21">
        <v>22735220.9</v>
      </c>
      <c r="J59" s="21">
        <v>4448690.85</v>
      </c>
      <c r="K59" s="21">
        <v>4680000</v>
      </c>
      <c r="L59" s="21">
        <v>4680000</v>
      </c>
      <c r="M59" s="21">
        <v>4880000</v>
      </c>
      <c r="N59" s="21">
        <v>4880000</v>
      </c>
      <c r="O59" s="21">
        <v>4880000</v>
      </c>
      <c r="P59" s="21">
        <v>5080000</v>
      </c>
      <c r="Q59" s="21">
        <v>5080000</v>
      </c>
      <c r="R59" s="21">
        <v>5080000</v>
      </c>
      <c r="S59" s="21">
        <f>SUM(J59:R59)</f>
        <v>43688690.85</v>
      </c>
      <c r="T59" s="11"/>
    </row>
    <row r="60" spans="1:20" s="9" customFormat="1" ht="51.75" customHeight="1" outlineLevel="2">
      <c r="A60" s="22">
        <v>35</v>
      </c>
      <c r="B60" s="38" t="s">
        <v>37</v>
      </c>
      <c r="C60" s="38" t="s">
        <v>22</v>
      </c>
      <c r="D60" s="41">
        <v>2008</v>
      </c>
      <c r="E60" s="42">
        <v>2016</v>
      </c>
      <c r="F60" s="42">
        <v>600</v>
      </c>
      <c r="G60" s="42">
        <v>60095</v>
      </c>
      <c r="H60" s="21">
        <f>SUM(I60:Q60)</f>
        <v>262323.52</v>
      </c>
      <c r="I60" s="21">
        <v>81469.14</v>
      </c>
      <c r="J60" s="21">
        <v>30000</v>
      </c>
      <c r="K60" s="21">
        <v>35000</v>
      </c>
      <c r="L60" s="21">
        <v>36750</v>
      </c>
      <c r="M60" s="21">
        <v>38587.5</v>
      </c>
      <c r="N60" s="21">
        <v>40516.88</v>
      </c>
      <c r="O60" s="21"/>
      <c r="P60" s="21"/>
      <c r="Q60" s="21"/>
      <c r="R60" s="21"/>
      <c r="S60" s="21">
        <f>SUM(J60:R60)</f>
        <v>180854.38</v>
      </c>
      <c r="T60" s="11"/>
    </row>
    <row r="61" spans="1:20" s="9" customFormat="1" ht="52.5" customHeight="1" outlineLevel="2">
      <c r="A61" s="22">
        <v>36</v>
      </c>
      <c r="B61" s="38" t="s">
        <v>38</v>
      </c>
      <c r="C61" s="38" t="s">
        <v>28</v>
      </c>
      <c r="D61" s="41">
        <v>2009</v>
      </c>
      <c r="E61" s="42">
        <v>2015</v>
      </c>
      <c r="F61" s="42">
        <v>750</v>
      </c>
      <c r="G61" s="42">
        <v>75023</v>
      </c>
      <c r="H61" s="21">
        <f>SUM(I61:Q61)</f>
        <v>333828.31</v>
      </c>
      <c r="I61" s="21">
        <v>74664.87</v>
      </c>
      <c r="J61" s="21">
        <v>64193.44</v>
      </c>
      <c r="K61" s="21">
        <v>64990</v>
      </c>
      <c r="L61" s="21">
        <v>64990</v>
      </c>
      <c r="M61" s="21">
        <v>64990</v>
      </c>
      <c r="N61" s="46"/>
      <c r="O61" s="46"/>
      <c r="P61" s="46"/>
      <c r="Q61" s="46"/>
      <c r="R61" s="46"/>
      <c r="S61" s="21">
        <v>226680</v>
      </c>
      <c r="T61" s="11"/>
    </row>
    <row r="62" spans="1:20" s="9" customFormat="1" ht="111" customHeight="1" outlineLevel="2">
      <c r="A62" s="22">
        <v>37</v>
      </c>
      <c r="B62" s="38" t="s">
        <v>79</v>
      </c>
      <c r="C62" s="38" t="s">
        <v>29</v>
      </c>
      <c r="D62" s="41">
        <v>2004</v>
      </c>
      <c r="E62" s="42">
        <v>2012</v>
      </c>
      <c r="F62" s="42">
        <v>750</v>
      </c>
      <c r="G62" s="42">
        <v>75023</v>
      </c>
      <c r="H62" s="21">
        <f>SUM(I62:Q62)</f>
        <v>75267.62</v>
      </c>
      <c r="I62" s="21">
        <v>67459.62</v>
      </c>
      <c r="J62" s="21">
        <v>7808</v>
      </c>
      <c r="K62" s="21"/>
      <c r="L62" s="21"/>
      <c r="M62" s="21"/>
      <c r="N62" s="21"/>
      <c r="O62" s="21"/>
      <c r="P62" s="21"/>
      <c r="Q62" s="21"/>
      <c r="R62" s="21"/>
      <c r="S62" s="21"/>
      <c r="T62" s="11"/>
    </row>
    <row r="63" spans="1:20" s="9" customFormat="1" ht="85.5" customHeight="1" outlineLevel="2">
      <c r="A63" s="22">
        <v>38</v>
      </c>
      <c r="B63" s="38" t="s">
        <v>1</v>
      </c>
      <c r="C63" s="38" t="s">
        <v>30</v>
      </c>
      <c r="D63" s="41">
        <v>2009</v>
      </c>
      <c r="E63" s="42">
        <v>2012</v>
      </c>
      <c r="F63" s="42">
        <v>750</v>
      </c>
      <c r="G63" s="42">
        <v>75095</v>
      </c>
      <c r="H63" s="21">
        <f>SUM(I63:Q63)</f>
        <v>21327.2</v>
      </c>
      <c r="I63" s="21">
        <v>10527.2</v>
      </c>
      <c r="J63" s="21">
        <v>10800</v>
      </c>
      <c r="K63" s="21"/>
      <c r="L63" s="21"/>
      <c r="M63" s="21"/>
      <c r="N63" s="21"/>
      <c r="O63" s="21"/>
      <c r="P63" s="21"/>
      <c r="Q63" s="21"/>
      <c r="R63" s="21"/>
      <c r="S63" s="21">
        <v>8000</v>
      </c>
      <c r="T63" s="11"/>
    </row>
    <row r="64" spans="1:20" s="9" customFormat="1" ht="57.75" customHeight="1" outlineLevel="2">
      <c r="A64" s="22">
        <v>39</v>
      </c>
      <c r="B64" s="38" t="s">
        <v>2</v>
      </c>
      <c r="C64" s="38" t="s">
        <v>24</v>
      </c>
      <c r="D64" s="41">
        <v>2008</v>
      </c>
      <c r="E64" s="42">
        <v>2013</v>
      </c>
      <c r="F64" s="42">
        <v>758</v>
      </c>
      <c r="G64" s="42">
        <v>75814</v>
      </c>
      <c r="H64" s="21">
        <f>SUM(I64:R64)</f>
        <v>1336210</v>
      </c>
      <c r="I64" s="21">
        <v>605210</v>
      </c>
      <c r="J64" s="21">
        <v>441000</v>
      </c>
      <c r="K64" s="21">
        <v>290000</v>
      </c>
      <c r="L64" s="21"/>
      <c r="M64" s="21"/>
      <c r="N64" s="21"/>
      <c r="O64" s="21"/>
      <c r="P64" s="21"/>
      <c r="Q64" s="21"/>
      <c r="R64" s="21"/>
      <c r="S64" s="21">
        <v>800000</v>
      </c>
      <c r="T64" s="11"/>
    </row>
    <row r="65" spans="1:20" s="9" customFormat="1" ht="27.75" customHeight="1" outlineLevel="2">
      <c r="A65" s="77">
        <v>40</v>
      </c>
      <c r="B65" s="74" t="s">
        <v>60</v>
      </c>
      <c r="C65" s="74" t="s">
        <v>58</v>
      </c>
      <c r="D65" s="47"/>
      <c r="E65" s="42"/>
      <c r="F65" s="42"/>
      <c r="G65" s="42"/>
      <c r="H65" s="21">
        <f>SUM(I65:R65)</f>
        <v>3165360</v>
      </c>
      <c r="I65" s="21">
        <f>SUM(I66:I67)</f>
        <v>1292000</v>
      </c>
      <c r="J65" s="21">
        <f>SUM(J66:J67)</f>
        <v>188000</v>
      </c>
      <c r="K65" s="21">
        <f aca="true" t="shared" si="17" ref="K65:R65">SUM(K66:K67)</f>
        <v>193220</v>
      </c>
      <c r="L65" s="21">
        <f t="shared" si="17"/>
        <v>198000</v>
      </c>
      <c r="M65" s="21">
        <f t="shared" si="17"/>
        <v>202880</v>
      </c>
      <c r="N65" s="21">
        <f t="shared" si="17"/>
        <v>207900</v>
      </c>
      <c r="O65" s="21">
        <f t="shared" si="17"/>
        <v>213090</v>
      </c>
      <c r="P65" s="21">
        <f t="shared" si="17"/>
        <v>218170</v>
      </c>
      <c r="Q65" s="21">
        <f t="shared" si="17"/>
        <v>223400</v>
      </c>
      <c r="R65" s="21">
        <f t="shared" si="17"/>
        <v>228700</v>
      </c>
      <c r="S65" s="21">
        <f>SUM(S66:S67)</f>
        <v>1295160</v>
      </c>
      <c r="T65" s="11"/>
    </row>
    <row r="66" spans="1:20" s="9" customFormat="1" ht="27" customHeight="1" outlineLevel="2">
      <c r="A66" s="78"/>
      <c r="B66" s="75"/>
      <c r="C66" s="75"/>
      <c r="D66" s="47">
        <v>2004</v>
      </c>
      <c r="E66" s="42">
        <v>2020</v>
      </c>
      <c r="F66" s="42">
        <v>851</v>
      </c>
      <c r="G66" s="42">
        <v>85154</v>
      </c>
      <c r="H66" s="45">
        <f>SUM(I66:R66)</f>
        <v>1632760</v>
      </c>
      <c r="I66" s="45">
        <v>656000</v>
      </c>
      <c r="J66" s="45">
        <v>98000</v>
      </c>
      <c r="K66" s="45">
        <v>100700</v>
      </c>
      <c r="L66" s="45">
        <v>103200</v>
      </c>
      <c r="M66" s="45">
        <v>105780</v>
      </c>
      <c r="N66" s="45">
        <v>108400</v>
      </c>
      <c r="O66" s="45">
        <v>111110</v>
      </c>
      <c r="P66" s="45">
        <v>113770</v>
      </c>
      <c r="Q66" s="45">
        <v>116500</v>
      </c>
      <c r="R66" s="45">
        <v>119300</v>
      </c>
      <c r="S66" s="45">
        <v>682760</v>
      </c>
      <c r="T66" s="11"/>
    </row>
    <row r="67" spans="1:20" s="9" customFormat="1" ht="24" customHeight="1" outlineLevel="2">
      <c r="A67" s="79"/>
      <c r="B67" s="76"/>
      <c r="C67" s="76"/>
      <c r="D67" s="41">
        <v>2004</v>
      </c>
      <c r="E67" s="42">
        <v>2020</v>
      </c>
      <c r="F67" s="42">
        <v>852</v>
      </c>
      <c r="G67" s="42">
        <v>85295</v>
      </c>
      <c r="H67" s="45">
        <f>SUM(I67:R67)</f>
        <v>1532600</v>
      </c>
      <c r="I67" s="45">
        <v>636000</v>
      </c>
      <c r="J67" s="45">
        <v>90000</v>
      </c>
      <c r="K67" s="45">
        <v>92520</v>
      </c>
      <c r="L67" s="45">
        <v>94800</v>
      </c>
      <c r="M67" s="45">
        <v>97100</v>
      </c>
      <c r="N67" s="45">
        <v>99500</v>
      </c>
      <c r="O67" s="45">
        <v>101980</v>
      </c>
      <c r="P67" s="45">
        <v>104400</v>
      </c>
      <c r="Q67" s="45">
        <v>106900</v>
      </c>
      <c r="R67" s="45">
        <v>109400</v>
      </c>
      <c r="S67" s="45">
        <v>612400</v>
      </c>
      <c r="T67" s="11"/>
    </row>
    <row r="68" spans="1:20" s="9" customFormat="1" ht="76.5" customHeight="1" outlineLevel="2">
      <c r="A68" s="22">
        <v>41</v>
      </c>
      <c r="B68" s="38" t="s">
        <v>50</v>
      </c>
      <c r="C68" s="38" t="s">
        <v>43</v>
      </c>
      <c r="D68" s="41">
        <v>2008</v>
      </c>
      <c r="E68" s="42">
        <v>2014</v>
      </c>
      <c r="F68" s="42">
        <v>852</v>
      </c>
      <c r="G68" s="42">
        <v>85295</v>
      </c>
      <c r="H68" s="21">
        <f>SUM(I68:Q68)</f>
        <v>340000</v>
      </c>
      <c r="I68" s="21">
        <v>200000</v>
      </c>
      <c r="J68" s="21">
        <v>40000</v>
      </c>
      <c r="K68" s="21">
        <v>50000</v>
      </c>
      <c r="L68" s="21">
        <v>50000</v>
      </c>
      <c r="M68" s="21"/>
      <c r="N68" s="21"/>
      <c r="O68" s="21"/>
      <c r="P68" s="21"/>
      <c r="Q68" s="21"/>
      <c r="R68" s="21"/>
      <c r="S68" s="21">
        <v>140000</v>
      </c>
      <c r="T68" s="11"/>
    </row>
    <row r="69" spans="1:20" s="9" customFormat="1" ht="82.5" customHeight="1" outlineLevel="2">
      <c r="A69" s="22">
        <v>42</v>
      </c>
      <c r="B69" s="38" t="s">
        <v>3</v>
      </c>
      <c r="C69" s="53" t="s">
        <v>58</v>
      </c>
      <c r="D69" s="47">
        <v>2007</v>
      </c>
      <c r="E69" s="42">
        <v>2015</v>
      </c>
      <c r="F69" s="42">
        <v>852</v>
      </c>
      <c r="G69" s="42">
        <v>85295</v>
      </c>
      <c r="H69" s="21">
        <f>SUM(I69:Q69)</f>
        <v>373500</v>
      </c>
      <c r="I69" s="21">
        <v>213500</v>
      </c>
      <c r="J69" s="21">
        <v>40000</v>
      </c>
      <c r="K69" s="21">
        <v>40000</v>
      </c>
      <c r="L69" s="21">
        <v>40000</v>
      </c>
      <c r="M69" s="21">
        <v>40000</v>
      </c>
      <c r="N69" s="21"/>
      <c r="O69" s="21"/>
      <c r="P69" s="21"/>
      <c r="Q69" s="21"/>
      <c r="R69" s="21"/>
      <c r="S69" s="21">
        <v>160000</v>
      </c>
      <c r="T69" s="11"/>
    </row>
    <row r="70" spans="1:20" s="9" customFormat="1" ht="63.75" customHeight="1" outlineLevel="2">
      <c r="A70" s="22">
        <v>43</v>
      </c>
      <c r="B70" s="38" t="s">
        <v>81</v>
      </c>
      <c r="C70" s="38" t="s">
        <v>27</v>
      </c>
      <c r="D70" s="41">
        <v>2008</v>
      </c>
      <c r="E70" s="42">
        <v>2018</v>
      </c>
      <c r="F70" s="42">
        <v>900</v>
      </c>
      <c r="G70" s="42">
        <v>90003</v>
      </c>
      <c r="H70" s="21">
        <f>SUM(I70:Q70)</f>
        <v>13364982.48</v>
      </c>
      <c r="I70" s="21">
        <v>3755894.47</v>
      </c>
      <c r="J70" s="21">
        <v>1106697</v>
      </c>
      <c r="K70" s="21">
        <v>1250000</v>
      </c>
      <c r="L70" s="21">
        <v>1312500</v>
      </c>
      <c r="M70" s="21">
        <v>1378125</v>
      </c>
      <c r="N70" s="21">
        <v>1447031.25</v>
      </c>
      <c r="O70" s="21">
        <v>1519382.81</v>
      </c>
      <c r="P70" s="21">
        <v>1595351.95</v>
      </c>
      <c r="Q70" s="21"/>
      <c r="R70" s="21"/>
      <c r="S70" s="21">
        <f>SUM(J70:R70)</f>
        <v>9609088.01</v>
      </c>
      <c r="T70" s="11"/>
    </row>
    <row r="71" spans="1:20" s="9" customFormat="1" ht="99.75" customHeight="1" outlineLevel="2">
      <c r="A71" s="22">
        <v>44</v>
      </c>
      <c r="B71" s="38" t="s">
        <v>73</v>
      </c>
      <c r="C71" s="53" t="s">
        <v>22</v>
      </c>
      <c r="D71" s="47">
        <v>2008</v>
      </c>
      <c r="E71" s="42">
        <v>2020</v>
      </c>
      <c r="F71" s="42">
        <v>900</v>
      </c>
      <c r="G71" s="42">
        <v>90004</v>
      </c>
      <c r="H71" s="21">
        <f>SUM(I71:R71)</f>
        <v>19573974</v>
      </c>
      <c r="I71" s="21">
        <v>5018870</v>
      </c>
      <c r="J71" s="21">
        <v>1455104</v>
      </c>
      <c r="K71" s="21">
        <v>1500000</v>
      </c>
      <c r="L71" s="21">
        <v>1600000</v>
      </c>
      <c r="M71" s="21">
        <v>1600000</v>
      </c>
      <c r="N71" s="21">
        <v>1600000</v>
      </c>
      <c r="O71" s="21">
        <v>1700000</v>
      </c>
      <c r="P71" s="21">
        <v>1700000</v>
      </c>
      <c r="Q71" s="21">
        <v>1700000</v>
      </c>
      <c r="R71" s="21">
        <v>1700000</v>
      </c>
      <c r="S71" s="21">
        <f>SUM(J71:R71)</f>
        <v>14555104</v>
      </c>
      <c r="T71" s="11"/>
    </row>
    <row r="72" spans="1:20" s="9" customFormat="1" ht="67.5" customHeight="1" outlineLevel="2">
      <c r="A72" s="22">
        <v>45</v>
      </c>
      <c r="B72" s="38" t="s">
        <v>42</v>
      </c>
      <c r="C72" s="34" t="s">
        <v>22</v>
      </c>
      <c r="D72" s="42">
        <v>2008</v>
      </c>
      <c r="E72" s="42">
        <v>2016</v>
      </c>
      <c r="F72" s="42">
        <v>900</v>
      </c>
      <c r="G72" s="42">
        <v>90013</v>
      </c>
      <c r="H72" s="21">
        <f>SUM(I72:Q72)</f>
        <v>3593984.16</v>
      </c>
      <c r="I72" s="21">
        <v>1344864.83</v>
      </c>
      <c r="J72" s="21">
        <v>391755</v>
      </c>
      <c r="K72" s="21">
        <v>430930.5</v>
      </c>
      <c r="L72" s="21">
        <v>452477.03</v>
      </c>
      <c r="M72" s="21">
        <v>475100.88</v>
      </c>
      <c r="N72" s="21">
        <v>498855.92</v>
      </c>
      <c r="O72" s="21"/>
      <c r="P72" s="21"/>
      <c r="Q72" s="21"/>
      <c r="R72" s="21"/>
      <c r="S72" s="21">
        <f>SUM(J72:N72)</f>
        <v>2249119.33</v>
      </c>
      <c r="T72" s="11"/>
    </row>
    <row r="73" spans="1:20" ht="32.25" customHeight="1">
      <c r="A73" s="17"/>
      <c r="B73" s="15"/>
      <c r="C73" s="15"/>
      <c r="D73" s="15"/>
      <c r="E73" s="15"/>
      <c r="F73" s="15"/>
      <c r="G73" s="15"/>
      <c r="H73" s="15"/>
      <c r="I73" s="18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2:20" ht="14.25">
      <c r="B74" s="15"/>
      <c r="C74" s="15"/>
      <c r="D74" s="15"/>
      <c r="E74" s="15"/>
      <c r="F74" s="15"/>
      <c r="G74" s="15"/>
      <c r="H74" s="15"/>
      <c r="I74" s="18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2:20" ht="14.25">
      <c r="B75" s="15"/>
      <c r="C75" s="15"/>
      <c r="D75" s="15"/>
      <c r="E75" s="15"/>
      <c r="F75" s="15"/>
      <c r="G75" s="15"/>
      <c r="H75" s="15"/>
      <c r="I75" s="18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2:20" ht="14.25">
      <c r="B76" s="15"/>
      <c r="C76" s="15"/>
      <c r="D76" s="15"/>
      <c r="E76" s="15"/>
      <c r="F76" s="15"/>
      <c r="G76" s="15"/>
      <c r="H76" s="15"/>
      <c r="I76" s="18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2:20" ht="14.25">
      <c r="B77" s="15"/>
      <c r="C77" s="15"/>
      <c r="D77" s="15"/>
      <c r="E77" s="15"/>
      <c r="F77" s="15"/>
      <c r="G77" s="15"/>
      <c r="H77" s="15"/>
      <c r="I77" s="18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2:20" ht="14.25">
      <c r="B78" s="15"/>
      <c r="C78" s="15"/>
      <c r="D78" s="15"/>
      <c r="E78" s="15"/>
      <c r="F78" s="19"/>
      <c r="G78" s="15"/>
      <c r="H78" s="15"/>
      <c r="I78" s="18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2:20" ht="14.25">
      <c r="B79" s="15"/>
      <c r="C79" s="15"/>
      <c r="D79" s="15"/>
      <c r="E79" s="15"/>
      <c r="F79" s="15"/>
      <c r="G79" s="15"/>
      <c r="H79" s="15"/>
      <c r="I79" s="18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2:20" ht="14.25">
      <c r="B80" s="15"/>
      <c r="C80" s="15"/>
      <c r="D80" s="15"/>
      <c r="E80" s="15"/>
      <c r="F80" s="15"/>
      <c r="G80" s="15"/>
      <c r="H80" s="15"/>
      <c r="I80" s="18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2:20" ht="14.25">
      <c r="B81" s="15" t="s">
        <v>32</v>
      </c>
      <c r="C81" s="15"/>
      <c r="D81" s="15"/>
      <c r="E81" s="15"/>
      <c r="F81" s="15"/>
      <c r="G81" s="15"/>
      <c r="H81" s="15"/>
      <c r="I81" s="18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</sheetData>
  <sheetProtection/>
  <mergeCells count="26">
    <mergeCell ref="B65:B67"/>
    <mergeCell ref="C65:C67"/>
    <mergeCell ref="A65:A67"/>
    <mergeCell ref="B55:G55"/>
    <mergeCell ref="B24:G24"/>
    <mergeCell ref="B56:G56"/>
    <mergeCell ref="B25:G25"/>
    <mergeCell ref="B11:G11"/>
    <mergeCell ref="I3:I4"/>
    <mergeCell ref="B27:G27"/>
    <mergeCell ref="B7:G7"/>
    <mergeCell ref="B9:G9"/>
    <mergeCell ref="B8:G8"/>
    <mergeCell ref="B19:G19"/>
    <mergeCell ref="B10:G10"/>
    <mergeCell ref="B12:G12"/>
    <mergeCell ref="B13:G13"/>
    <mergeCell ref="A3:A4"/>
    <mergeCell ref="B3:B4"/>
    <mergeCell ref="C3:C4"/>
    <mergeCell ref="D3:E3"/>
    <mergeCell ref="S3:S4"/>
    <mergeCell ref="B6:G6"/>
    <mergeCell ref="H3:H4"/>
    <mergeCell ref="F3:G3"/>
    <mergeCell ref="J3:R3"/>
  </mergeCells>
  <printOptions/>
  <pageMargins left="0.2755905511811024" right="0.15748031496062992" top="0.3937007874015748" bottom="0.3937007874015748" header="0.31496062992125984" footer="0.31496062992125984"/>
  <pageSetup firstPageNumber="3" useFirstPageNumber="1" horizontalDpi="600" verticalDpi="600" orientation="landscape" paperSize="9" scale="60" r:id="rId3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renata.olczak</cp:lastModifiedBy>
  <cp:lastPrinted>2012-06-28T15:53:31Z</cp:lastPrinted>
  <dcterms:created xsi:type="dcterms:W3CDTF">2010-09-17T02:30:46Z</dcterms:created>
  <dcterms:modified xsi:type="dcterms:W3CDTF">2012-06-28T15:53:38Z</dcterms:modified>
  <cp:category/>
  <cp:version/>
  <cp:contentType/>
  <cp:contentStatus/>
</cp:coreProperties>
</file>